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11640" tabRatio="681" activeTab="0"/>
  </bookViews>
  <sheets>
    <sheet name="Data_entry" sheetId="1" r:id="rId1"/>
    <sheet name="User_definitions" sheetId="2" r:id="rId2"/>
    <sheet name="Database" sheetId="3" state="hidden" r:id="rId3"/>
    <sheet name="Indicators" sheetId="4" state="veryHidden" r:id="rId4"/>
    <sheet name="Results" sheetId="5" r:id="rId5"/>
  </sheets>
  <definedNames>
    <definedName name="MedExp1">EXP(MedExp1Pt1+MedExp1Pt2+MedExp1Pt3+MedExp1Pt4)</definedName>
    <definedName name="MedExp1Pt1">12.18877-0.136884*'Indicators'!$B$2-0.0465831*'Indicators'!$C$2-0.0566844*'Indicators'!$D$2-0.0426552*'Indicators'!$E$2-0.0392945*'Indicators'!$F$2-0.035463*'Indicators'!$G$2-0.0521588*'Indicators'!$H$2-0.0739655*'Indicators'!$I$2</definedName>
    <definedName name="MedExp1Pt2">0.0641169*'Indicators'!$J$2+0.0487603*'Indicators'!$K$2+0.0599211*'Indicators'!$L$2+0.0773214*'Indicators'!$M$2-0.0238482*'Indicators'!$N$2-0.0486102*'Indicators'!$O$2-0.0153258*'Indicators'!$P$2-0.0046645*'Indicators'!$Q$2</definedName>
    <definedName name="MedExp1Pt3">-0.0041313*'Indicators'!$R$2-0.1024006*'Indicators'!$S$2+0.0511452*'Indicators'!$T$2+0.0276893*'Indicators'!$U$2+0.0427235*'Indicators'!$V$2+0.086729*'Indicators'!$W$2+0.0275865*'Indicators'!$X$2</definedName>
    <definedName name="MedExp1Pt4">-0.0242105*'Indicators'!$Y$2+0.0194945*'Indicators'!$Z$2+0.0458836*'Indicators'!$AA$2-0.0207958*'Indicators'!$AB$2+0.0303233*'Indicators'!$AC$2+0.0877809*'Indicators'!$AD$2</definedName>
    <definedName name="MedExp2">EXP(MedExp2Pt1+MedExp2Pt2+MedExp2Pt3+MedExp2Pt4)</definedName>
    <definedName name="MedExp2Pt1">12.18615-0.1190386*'Indicators'!$B$2-0.0366325*'Indicators'!$C$2-0.0345383*'Indicators'!$D$2-0.0306444*'Indicators'!$E$2-0.0247974*'Indicators'!$F$2-0.0069227*'Indicators'!$G$2-0.0394173*'Indicators'!$H$2-0.0660896*'Indicators'!$I$2</definedName>
    <definedName name="MedExp2Pt2">0.0567579*'Indicators'!$J$2+0.0368614*'Indicators'!$K$2+0.0625153*'Indicators'!$L$2+0.0688505*'Indicators'!$M$2-0.019701*'Indicators'!$N$2-0.0415592*'Indicators'!$O$2-0.0146093*'Indicators'!$P$2-0.0021906*'Indicators'!$Q$2</definedName>
    <definedName name="MedExp2Pt3">-0.010272*'Indicators'!$R$2-0.1111221*'Indicators'!$S$2+0.0208654*'Indicators'!$T$2+0.0311708*'Indicators'!$U$2+0.0352678*'Indicators'!$V$2+0.0494747*'Indicators'!$W$2+0.0351038*'Indicators'!$X$2</definedName>
    <definedName name="MedExp2Pt4">-0.0287294*'Indicators'!$Y$2+0.0124712*'Indicators'!$Z$2+0.0412521*'Indicators'!$AA$2-0.0274382*'Indicators'!$AB$2+0.0289021*'Indicators'!$AC$2+0.0260649*'Indicators'!$AD$2</definedName>
    <definedName name="MedPov">IF(AND(MedPov1=1,MedExp2&lt;192981.06),1,0)</definedName>
    <definedName name="MedPov1">IF(MedExp1&gt;226535.646428887,0,1)</definedName>
    <definedName name="NatExp">EXP(NatExpPt1+NatExpPt2+NatExpPt3+NatExpPt4)</definedName>
    <definedName name="NatExpPt1">12.32729-0.1574287*'Indicators'!$B$2-0.057004*'Indicators'!$C$2-0.0937357*'Indicators'!$D$2-0.0742035*'Indicators'!$E$2-0.0812559*'Indicators'!$F$2-0.0638933*'Indicators'!$G$2-0.088768*'Indicators'!$H$2-0.0701647*'Indicators'!$I$2</definedName>
    <definedName name="NatExpPt2">0.0521612*'Indicators'!$J$2+0.0226126*'Indicators'!$K$2+0.0763426*'Indicators'!$L$2+0.0447578*'Indicators'!$M$2+0.0325508*'Indicators'!$N$2-0.0419197*'Indicators'!$O$2-0.0132093*'Indicators'!$P$2-0.0180092*'Indicators'!$Q$2</definedName>
    <definedName name="NatExpPt3">0.0076809*'Indicators'!$R$2-0.1073713*'Indicators'!$S$2+0.0282707*'Indicators'!$T$2+0.0252962*'Indicators'!$U$2+0.0357285*'Indicators'!$V$2+0.0888634*'Indicators'!$W$2+0.0256691*'Indicators'!$X$2</definedName>
    <definedName name="NatExpPt4">-0.0112638*'Indicators'!$Y$2+0.0320349*'Indicators'!$Z$2+0.0690775*'Indicators'!$AA$2-0.0158892*'Indicators'!$AB$2-0.0035067*'Indicators'!$AC$2+0.0964708*'Indicators'!$AD$2</definedName>
    <definedName name="NatPov">IF(NatExp&lt;226125.48,1,0)</definedName>
    <definedName name="NumMed">COUNTIF('Indicators'!$AI:$AI,1)-'Indicators'!$AI$2</definedName>
    <definedName name="NumNat">COUNTIF('Indicators'!$AF:$AF,1)-'Indicators'!$AF$2</definedName>
    <definedName name="PerMed">(COUNTIF('Indicators'!$AI:$AI,1)-'Indicators'!$AI$2)/'Results'!$C$1</definedName>
    <definedName name="PerNat">(COUNTIF('Indicators'!$AF:$AF,1)-'Indicators'!$AF$2)/'Results'!$C$1</definedName>
    <definedName name="_xlnm.Print_Area" localSheetId="0">'Data_entry'!$A$1:$C$59</definedName>
  </definedNames>
  <calcPr fullCalcOnLoad="1"/>
</workbook>
</file>

<file path=xl/sharedStrings.xml><?xml version="1.0" encoding="utf-8"?>
<sst xmlns="http://schemas.openxmlformats.org/spreadsheetml/2006/main" count="111" uniqueCount="110">
  <si>
    <t>Date:</t>
  </si>
  <si>
    <t>Type of service:</t>
  </si>
  <si>
    <t>Organization:</t>
  </si>
  <si>
    <t>Service delivery point:</t>
  </si>
  <si>
    <t>District:</t>
  </si>
  <si>
    <t>Community:</t>
  </si>
  <si>
    <t>Org. ID of service delivery point:</t>
  </si>
  <si>
    <t>label_field_1</t>
  </si>
  <si>
    <t>Indicator</t>
  </si>
  <si>
    <t>Possible responses</t>
  </si>
  <si>
    <t>Default values for data entry:</t>
  </si>
  <si>
    <t>Labels for user-defined data-entry fields:</t>
  </si>
  <si>
    <t>Field 1:</t>
  </si>
  <si>
    <t>Field 2:</t>
  </si>
  <si>
    <t>label_field_2</t>
  </si>
  <si>
    <t>Field 3:</t>
  </si>
  <si>
    <t>label_field_3</t>
  </si>
  <si>
    <t>Field 4:</t>
  </si>
  <si>
    <t>label_field_4</t>
  </si>
  <si>
    <t>Field 5:</t>
  </si>
  <si>
    <t>label_field_5</t>
  </si>
  <si>
    <t>Default values for user-defined data-entry fields:</t>
  </si>
  <si>
    <t>Default Field 1:</t>
  </si>
  <si>
    <t>default_field_1</t>
  </si>
  <si>
    <t>Default Field 2:</t>
  </si>
  <si>
    <t>default_field_2</t>
  </si>
  <si>
    <t>Default Field 3:</t>
  </si>
  <si>
    <t>default_field_3</t>
  </si>
  <si>
    <t>Default Field 4:</t>
  </si>
  <si>
    <t>default_field_4</t>
  </si>
  <si>
    <t>Default Field 5:</t>
  </si>
  <si>
    <t>default_field_5</t>
  </si>
  <si>
    <t>Survey number:</t>
  </si>
  <si>
    <t>Percentage of people under national poverty line:</t>
  </si>
  <si>
    <t>Survey No.</t>
  </si>
  <si>
    <t>Number of respondents:</t>
  </si>
  <si>
    <t>default_prov</t>
  </si>
  <si>
    <t>default_comm</t>
  </si>
  <si>
    <t>default_orgid</t>
  </si>
  <si>
    <t>NatExp</t>
  </si>
  <si>
    <t>default_distr</t>
  </si>
  <si>
    <t>What type of accommodation do you have?</t>
  </si>
  <si>
    <t>Mugan-SalyanBilasuvar</t>
  </si>
  <si>
    <t>Ganja-Gazakh</t>
  </si>
  <si>
    <t>Shaki-Zagatala</t>
  </si>
  <si>
    <t>Nakhchyvan AR</t>
  </si>
  <si>
    <t>Lankaran-Astara</t>
  </si>
  <si>
    <t>Shirvan</t>
  </si>
  <si>
    <t>Garabagh-Mil</t>
  </si>
  <si>
    <t>Absheron-Guba</t>
  </si>
  <si>
    <t>Baku City</t>
  </si>
  <si>
    <t>Do you have central heat?</t>
  </si>
  <si>
    <t>What is the source of your household's drinking water?</t>
  </si>
  <si>
    <t>Does your household have a land plot?</t>
  </si>
  <si>
    <t>How many poultry does your household own?</t>
  </si>
  <si>
    <t>How many geese and ducks does your household own?</t>
  </si>
  <si>
    <t>Does your household own a sewing machine?</t>
  </si>
  <si>
    <t>Does your household own a satellite dish?</t>
  </si>
  <si>
    <t>Does your household own an air conditioner?</t>
  </si>
  <si>
    <t>Does your household own a car?</t>
  </si>
  <si>
    <t>UrbRur</t>
  </si>
  <si>
    <t>2_Heat</t>
  </si>
  <si>
    <t>3_Water</t>
  </si>
  <si>
    <t>4_Land</t>
  </si>
  <si>
    <t>5_Poultry</t>
  </si>
  <si>
    <t>6_Geese</t>
  </si>
  <si>
    <t>7_Sew</t>
  </si>
  <si>
    <t>8_AC</t>
  </si>
  <si>
    <t>9_Sat</t>
  </si>
  <si>
    <t>10_Car</t>
  </si>
  <si>
    <t>1_Housing</t>
  </si>
  <si>
    <t>Oblast:</t>
  </si>
  <si>
    <t>dwellprthouse</t>
  </si>
  <si>
    <t>reg_nakh_aut</t>
  </si>
  <si>
    <t>reg_abs_gub</t>
  </si>
  <si>
    <t>reg_mug_sal</t>
  </si>
  <si>
    <t>reg_gan_gaz</t>
  </si>
  <si>
    <t>reg_shak_zag</t>
  </si>
  <si>
    <t>reg_lan_ast</t>
  </si>
  <si>
    <t>reg_shirv</t>
  </si>
  <si>
    <t>reg_kar_mil</t>
  </si>
  <si>
    <t>rural</t>
  </si>
  <si>
    <t>dwellapartm</t>
  </si>
  <si>
    <t>dwellhostel</t>
  </si>
  <si>
    <t>dwellother</t>
  </si>
  <si>
    <t>drwateryardwell</t>
  </si>
  <si>
    <t>drwaterloctap</t>
  </si>
  <si>
    <t>drwaterpubwell</t>
  </si>
  <si>
    <t>drwaterspring</t>
  </si>
  <si>
    <t>drwatercistcar</t>
  </si>
  <si>
    <t>amenit_cntrlheat</t>
  </si>
  <si>
    <t>ownsewmach</t>
  </si>
  <si>
    <t>ownsatdish</t>
  </si>
  <si>
    <t>ownaircond</t>
  </si>
  <si>
    <t>owncar</t>
  </si>
  <si>
    <t>poultry_1_10</t>
  </si>
  <si>
    <t>poultry_11_20</t>
  </si>
  <si>
    <t>poultry_21_more</t>
  </si>
  <si>
    <t>gducks_1_5</t>
  </si>
  <si>
    <t>gducks_6_10</t>
  </si>
  <si>
    <t>gducks_11_more</t>
  </si>
  <si>
    <t>NatPov</t>
  </si>
  <si>
    <t>MedExp1</t>
  </si>
  <si>
    <t>MedExp2</t>
  </si>
  <si>
    <t>MedPov</t>
  </si>
  <si>
    <t>Percentage of people under median national poverty line:</t>
  </si>
  <si>
    <t>Number of people under national poverty line:</t>
  </si>
  <si>
    <t>Number of people under median national poverty line:</t>
  </si>
  <si>
    <t>Location:</t>
  </si>
  <si>
    <t>default_org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</si>
</sst>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00000000000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EMR10"/>
      <family val="0"/>
    </font>
    <font>
      <sz val="12"/>
      <name val="EMR10"/>
      <family val="0"/>
    </font>
    <font>
      <sz val="12"/>
      <color indexed="8"/>
      <name val="EMR10"/>
      <family val="0"/>
    </font>
    <font>
      <sz val="12"/>
      <color indexed="23"/>
      <name val="EMR10"/>
      <family val="0"/>
    </font>
    <font>
      <u val="single"/>
      <sz val="12"/>
      <name val="EMR10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Alignment="1" applyProtection="1">
      <alignment/>
      <protection locked="0"/>
    </xf>
    <xf numFmtId="0" fontId="5" fillId="3" borderId="1" xfId="0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/>
      <protection locked="0"/>
    </xf>
    <xf numFmtId="165" fontId="7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14" fontId="0" fillId="4" borderId="0" xfId="0" applyNumberFormat="1" applyFont="1" applyFill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5" fillId="2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right" indent="3"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left" vertical="top" wrapText="1"/>
      <protection/>
    </xf>
    <xf numFmtId="0" fontId="0" fillId="4" borderId="0" xfId="0" applyFill="1" applyAlignment="1" applyProtection="1">
      <alignment/>
      <protection/>
    </xf>
    <xf numFmtId="0" fontId="4" fillId="2" borderId="1" xfId="0" applyFont="1" applyFill="1" applyBorder="1" applyAlignment="1" applyProtection="1">
      <alignment horizontal="left" vertical="top" wrapText="1"/>
      <protection/>
    </xf>
    <xf numFmtId="0" fontId="4" fillId="2" borderId="0" xfId="0" applyFont="1" applyFill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/>
    </xf>
    <xf numFmtId="0" fontId="5" fillId="2" borderId="5" xfId="0" applyFont="1" applyFill="1" applyBorder="1" applyAlignment="1" applyProtection="1">
      <alignment vertical="center" wrapText="1"/>
      <protection/>
    </xf>
    <xf numFmtId="0" fontId="5" fillId="2" borderId="6" xfId="0" applyFont="1" applyFill="1" applyBorder="1" applyAlignment="1" applyProtection="1">
      <alignment vertical="center" wrapText="1"/>
      <protection/>
    </xf>
    <xf numFmtId="0" fontId="5" fillId="2" borderId="4" xfId="0" applyFont="1" applyFill="1" applyBorder="1" applyAlignment="1" applyProtection="1">
      <alignment horizontal="left" vertical="center" wrapText="1"/>
      <protection/>
    </xf>
    <xf numFmtId="0" fontId="5" fillId="2" borderId="6" xfId="0" applyFont="1" applyFill="1" applyBorder="1" applyAlignment="1" applyProtection="1">
      <alignment horizontal="left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nt">
    <tabColor indexed="10"/>
    <pageSetUpPr fitToPage="1"/>
  </sheetPr>
  <dimension ref="A1:D59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3.00390625" style="18" bestFit="1" customWidth="1"/>
    <col min="2" max="2" width="58.8515625" style="15" customWidth="1"/>
    <col min="3" max="3" width="48.7109375" style="18" customWidth="1"/>
    <col min="4" max="16384" width="9.140625" style="18" customWidth="1"/>
  </cols>
  <sheetData>
    <row r="1" spans="1:3" ht="15">
      <c r="A1" s="26"/>
      <c r="B1" s="30" t="s">
        <v>32</v>
      </c>
      <c r="C1" s="1"/>
    </row>
    <row r="2" spans="1:3" ht="12.75">
      <c r="A2" s="9"/>
      <c r="B2" s="31"/>
      <c r="C2" s="9"/>
    </row>
    <row r="3" spans="1:3" ht="15">
      <c r="A3" s="9"/>
      <c r="B3" s="30" t="str">
        <f>User_definitions!A2</f>
        <v>Organization:</v>
      </c>
      <c r="C3" s="1" t="str">
        <f>User_definitions!B2</f>
        <v>default_org</v>
      </c>
    </row>
    <row r="4" spans="1:3" ht="15">
      <c r="A4" s="9"/>
      <c r="B4" s="32" t="str">
        <f>User_definitions!A3</f>
        <v>Service delivery point:</v>
      </c>
      <c r="C4" s="10">
        <f>User_definitions!B3</f>
        <v>0</v>
      </c>
    </row>
    <row r="5" spans="1:3" ht="15">
      <c r="A5" s="9"/>
      <c r="B5" s="30" t="str">
        <f>User_definitions!A4</f>
        <v>Oblast:</v>
      </c>
      <c r="C5" s="2" t="s">
        <v>36</v>
      </c>
    </row>
    <row r="6" spans="1:3" ht="15">
      <c r="A6" s="9"/>
      <c r="B6" s="30" t="str">
        <f>User_definitions!A13</f>
        <v>District:</v>
      </c>
      <c r="C6" s="2" t="str">
        <f>User_definitions!B13</f>
        <v>default_distr</v>
      </c>
    </row>
    <row r="7" spans="1:3" ht="15">
      <c r="A7" s="9"/>
      <c r="B7" s="30" t="str">
        <f>User_definitions!A14</f>
        <v>Community:</v>
      </c>
      <c r="C7" s="2" t="str">
        <f>User_definitions!B14</f>
        <v>default_comm</v>
      </c>
    </row>
    <row r="8" spans="1:3" ht="18.75" customHeight="1">
      <c r="A8" s="9"/>
      <c r="B8" s="30" t="s">
        <v>108</v>
      </c>
      <c r="C8" s="25"/>
    </row>
    <row r="9" spans="1:3" ht="15">
      <c r="A9" s="9"/>
      <c r="B9" s="30" t="str">
        <f>User_definitions!A15</f>
        <v>Org. ID of service delivery point:</v>
      </c>
      <c r="C9" s="2" t="str">
        <f>User_definitions!B15</f>
        <v>default_orgid</v>
      </c>
    </row>
    <row r="10" spans="1:3" ht="15">
      <c r="A10" s="9"/>
      <c r="B10" s="33"/>
      <c r="C10" s="10"/>
    </row>
    <row r="11" spans="1:3" ht="15">
      <c r="A11" s="9"/>
      <c r="B11" s="30" t="s">
        <v>0</v>
      </c>
      <c r="C11" s="11">
        <f ca="1">TODAY()</f>
        <v>39896</v>
      </c>
    </row>
    <row r="12" spans="1:3" ht="15">
      <c r="A12" s="27"/>
      <c r="B12" s="30" t="s">
        <v>1</v>
      </c>
      <c r="C12" s="2"/>
    </row>
    <row r="13" spans="1:3" ht="15">
      <c r="A13" s="12"/>
      <c r="B13" s="34" t="str">
        <f>CONCATENATE(User_definitions!18:18,":")</f>
        <v>label_field_1:</v>
      </c>
      <c r="C13" s="2" t="str">
        <f>User_definitions!B25</f>
        <v>default_field_1</v>
      </c>
    </row>
    <row r="14" spans="1:3" ht="15">
      <c r="A14" s="12"/>
      <c r="B14" s="34" t="str">
        <f>CONCATENATE(User_definitions!19:19,":")</f>
        <v>label_field_2:</v>
      </c>
      <c r="C14" s="2" t="str">
        <f>User_definitions!B26</f>
        <v>default_field_2</v>
      </c>
    </row>
    <row r="15" spans="1:3" ht="15">
      <c r="A15" s="12"/>
      <c r="B15" s="34" t="str">
        <f>CONCATENATE(User_definitions!20:20,":")</f>
        <v>label_field_3:</v>
      </c>
      <c r="C15" s="2" t="str">
        <f>User_definitions!B27</f>
        <v>default_field_3</v>
      </c>
    </row>
    <row r="16" spans="1:3" ht="15">
      <c r="A16" s="12"/>
      <c r="B16" s="34" t="str">
        <f>CONCATENATE(User_definitions!21:21,":")</f>
        <v>label_field_4:</v>
      </c>
      <c r="C16" s="2" t="str">
        <f>User_definitions!B28</f>
        <v>default_field_4</v>
      </c>
    </row>
    <row r="17" spans="1:3" ht="15">
      <c r="A17" s="12"/>
      <c r="B17" s="34" t="str">
        <f>CONCATENATE(User_definitions!22:22,":")</f>
        <v>label_field_5:</v>
      </c>
      <c r="C17" s="2" t="str">
        <f>User_definitions!B29</f>
        <v>default_field_5</v>
      </c>
    </row>
    <row r="18" spans="1:3" ht="12.75">
      <c r="A18" s="12"/>
      <c r="B18" s="35"/>
      <c r="C18" s="12"/>
    </row>
    <row r="19" spans="1:4" ht="12.75">
      <c r="A19" s="28"/>
      <c r="B19" s="36" t="s">
        <v>8</v>
      </c>
      <c r="C19" s="38" t="s">
        <v>9</v>
      </c>
      <c r="D19" s="15"/>
    </row>
    <row r="20" spans="1:4" ht="17.25" customHeight="1">
      <c r="A20" s="39">
        <v>1</v>
      </c>
      <c r="B20" s="40" t="s">
        <v>41</v>
      </c>
      <c r="C20" s="24"/>
      <c r="D20" s="15"/>
    </row>
    <row r="21" spans="1:4" ht="17.25" customHeight="1">
      <c r="A21" s="39"/>
      <c r="B21" s="41"/>
      <c r="C21" s="24"/>
      <c r="D21" s="15"/>
    </row>
    <row r="22" spans="1:4" ht="17.25" customHeight="1">
      <c r="A22" s="39"/>
      <c r="B22" s="41"/>
      <c r="C22" s="24"/>
      <c r="D22" s="15"/>
    </row>
    <row r="23" spans="1:4" ht="17.25" customHeight="1">
      <c r="A23" s="39"/>
      <c r="B23" s="41"/>
      <c r="C23" s="24"/>
      <c r="D23" s="15"/>
    </row>
    <row r="24" spans="1:4" ht="17.25" customHeight="1">
      <c r="A24" s="39"/>
      <c r="B24" s="42"/>
      <c r="C24" s="24"/>
      <c r="D24" s="15"/>
    </row>
    <row r="25" spans="1:4" ht="12.75">
      <c r="A25" s="29"/>
      <c r="B25" s="37"/>
      <c r="C25" s="37"/>
      <c r="D25" s="15"/>
    </row>
    <row r="26" spans="1:4" ht="17.25" customHeight="1">
      <c r="A26" s="45">
        <v>2</v>
      </c>
      <c r="B26" s="43" t="s">
        <v>51</v>
      </c>
      <c r="C26" s="24"/>
      <c r="D26" s="15"/>
    </row>
    <row r="27" spans="1:4" ht="17.25" customHeight="1">
      <c r="A27" s="45"/>
      <c r="B27" s="44"/>
      <c r="C27" s="24"/>
      <c r="D27" s="15"/>
    </row>
    <row r="28" spans="1:4" ht="12.75" customHeight="1">
      <c r="A28" s="29"/>
      <c r="B28" s="37"/>
      <c r="C28" s="37"/>
      <c r="D28" s="15"/>
    </row>
    <row r="29" spans="1:4" ht="17.25" customHeight="1">
      <c r="A29" s="39">
        <v>3</v>
      </c>
      <c r="B29" s="40" t="s">
        <v>52</v>
      </c>
      <c r="C29" s="24"/>
      <c r="D29" s="15"/>
    </row>
    <row r="30" spans="1:4" ht="17.25" customHeight="1">
      <c r="A30" s="39"/>
      <c r="B30" s="41"/>
      <c r="C30" s="24"/>
      <c r="D30" s="15"/>
    </row>
    <row r="31" spans="1:4" ht="17.25" customHeight="1">
      <c r="A31" s="39"/>
      <c r="B31" s="41"/>
      <c r="C31" s="24"/>
      <c r="D31" s="15"/>
    </row>
    <row r="32" spans="1:4" ht="17.25" customHeight="1">
      <c r="A32" s="39"/>
      <c r="B32" s="41"/>
      <c r="C32" s="24"/>
      <c r="D32" s="15"/>
    </row>
    <row r="33" spans="1:4" ht="17.25" customHeight="1">
      <c r="A33" s="39"/>
      <c r="B33" s="41"/>
      <c r="C33" s="24"/>
      <c r="D33" s="15"/>
    </row>
    <row r="34" spans="1:4" ht="17.25" customHeight="1">
      <c r="A34" s="39"/>
      <c r="B34" s="42"/>
      <c r="C34" s="24"/>
      <c r="D34" s="15"/>
    </row>
    <row r="35" spans="1:4" ht="12.75">
      <c r="A35" s="29"/>
      <c r="B35" s="37"/>
      <c r="C35" s="37"/>
      <c r="D35" s="15"/>
    </row>
    <row r="36" spans="1:4" ht="17.25" customHeight="1">
      <c r="A36" s="39">
        <v>4</v>
      </c>
      <c r="B36" s="40" t="s">
        <v>53</v>
      </c>
      <c r="C36" s="24"/>
      <c r="D36" s="15"/>
    </row>
    <row r="37" spans="1:4" ht="17.25" customHeight="1">
      <c r="A37" s="39"/>
      <c r="B37" s="42"/>
      <c r="C37" s="24"/>
      <c r="D37" s="15"/>
    </row>
    <row r="38" spans="1:4" ht="12.75">
      <c r="A38" s="29"/>
      <c r="B38" s="37"/>
      <c r="C38" s="37"/>
      <c r="D38" s="15"/>
    </row>
    <row r="39" spans="1:4" ht="17.25" customHeight="1">
      <c r="A39" s="47">
        <v>5</v>
      </c>
      <c r="B39" s="43" t="s">
        <v>54</v>
      </c>
      <c r="C39" s="24"/>
      <c r="D39" s="15"/>
    </row>
    <row r="40" spans="1:4" ht="17.25" customHeight="1">
      <c r="A40" s="47"/>
      <c r="B40" s="46"/>
      <c r="C40" s="24"/>
      <c r="D40" s="15"/>
    </row>
    <row r="41" spans="1:4" ht="17.25" customHeight="1">
      <c r="A41" s="47"/>
      <c r="B41" s="46"/>
      <c r="C41" s="24"/>
      <c r="D41" s="15"/>
    </row>
    <row r="42" spans="1:4" ht="17.25" customHeight="1">
      <c r="A42" s="47"/>
      <c r="B42" s="44"/>
      <c r="C42" s="24"/>
      <c r="D42" s="15"/>
    </row>
    <row r="43" spans="1:4" ht="12.75">
      <c r="A43" s="29"/>
      <c r="B43" s="37"/>
      <c r="C43" s="37"/>
      <c r="D43" s="15"/>
    </row>
    <row r="44" spans="1:4" ht="17.25" customHeight="1">
      <c r="A44" s="47">
        <v>6</v>
      </c>
      <c r="B44" s="43" t="s">
        <v>55</v>
      </c>
      <c r="C44" s="24"/>
      <c r="D44" s="15"/>
    </row>
    <row r="45" spans="1:4" ht="17.25" customHeight="1">
      <c r="A45" s="47"/>
      <c r="B45" s="46"/>
      <c r="C45" s="24"/>
      <c r="D45" s="15"/>
    </row>
    <row r="46" spans="1:4" ht="17.25" customHeight="1">
      <c r="A46" s="47"/>
      <c r="B46" s="46"/>
      <c r="C46" s="24"/>
      <c r="D46" s="15"/>
    </row>
    <row r="47" spans="1:4" ht="17.25" customHeight="1">
      <c r="A47" s="47"/>
      <c r="B47" s="44"/>
      <c r="C47" s="24"/>
      <c r="D47" s="15"/>
    </row>
    <row r="48" spans="1:4" ht="12.75">
      <c r="A48" s="29"/>
      <c r="B48" s="37"/>
      <c r="C48" s="37"/>
      <c r="D48" s="15"/>
    </row>
    <row r="49" spans="1:4" ht="17.25" customHeight="1">
      <c r="A49" s="39">
        <v>7</v>
      </c>
      <c r="B49" s="40" t="s">
        <v>56</v>
      </c>
      <c r="C49" s="24"/>
      <c r="D49" s="15"/>
    </row>
    <row r="50" spans="1:4" ht="17.25" customHeight="1">
      <c r="A50" s="39"/>
      <c r="B50" s="42"/>
      <c r="C50" s="24"/>
      <c r="D50" s="15"/>
    </row>
    <row r="51" spans="1:4" ht="12.75">
      <c r="A51" s="29"/>
      <c r="B51" s="37"/>
      <c r="C51" s="37"/>
      <c r="D51" s="15"/>
    </row>
    <row r="52" spans="1:4" ht="17.25" customHeight="1">
      <c r="A52" s="39">
        <v>8</v>
      </c>
      <c r="B52" s="40" t="s">
        <v>58</v>
      </c>
      <c r="C52" s="24"/>
      <c r="D52" s="15"/>
    </row>
    <row r="53" spans="1:4" ht="17.25" customHeight="1">
      <c r="A53" s="39"/>
      <c r="B53" s="42"/>
      <c r="C53" s="24"/>
      <c r="D53" s="15"/>
    </row>
    <row r="54" spans="1:4" ht="12.75">
      <c r="A54" s="29"/>
      <c r="B54" s="37"/>
      <c r="C54" s="37"/>
      <c r="D54" s="15"/>
    </row>
    <row r="55" spans="1:4" ht="17.25" customHeight="1">
      <c r="A55" s="39">
        <v>9</v>
      </c>
      <c r="B55" s="40" t="s">
        <v>57</v>
      </c>
      <c r="C55" s="24"/>
      <c r="D55" s="15"/>
    </row>
    <row r="56" spans="1:4" ht="17.25" customHeight="1">
      <c r="A56" s="39"/>
      <c r="B56" s="42"/>
      <c r="C56" s="24"/>
      <c r="D56" s="15"/>
    </row>
    <row r="57" spans="1:4" ht="12.75">
      <c r="A57" s="29"/>
      <c r="B57" s="37"/>
      <c r="C57" s="37"/>
      <c r="D57" s="15"/>
    </row>
    <row r="58" spans="1:4" ht="17.25" customHeight="1">
      <c r="A58" s="39">
        <v>10</v>
      </c>
      <c r="B58" s="40" t="s">
        <v>59</v>
      </c>
      <c r="C58" s="24"/>
      <c r="D58" s="15"/>
    </row>
    <row r="59" spans="1:4" ht="17.25" customHeight="1">
      <c r="A59" s="39"/>
      <c r="B59" s="42"/>
      <c r="C59" s="24"/>
      <c r="D59" s="15"/>
    </row>
  </sheetData>
  <sheetProtection password="CA60" sheet="1" objects="1" scenarios="1"/>
  <mergeCells count="20">
    <mergeCell ref="B39:B42"/>
    <mergeCell ref="A39:A42"/>
    <mergeCell ref="B44:B47"/>
    <mergeCell ref="A44:A47"/>
    <mergeCell ref="B58:B59"/>
    <mergeCell ref="B49:B50"/>
    <mergeCell ref="A58:A59"/>
    <mergeCell ref="A55:A56"/>
    <mergeCell ref="A52:A53"/>
    <mergeCell ref="A49:A50"/>
    <mergeCell ref="B52:B53"/>
    <mergeCell ref="B55:B56"/>
    <mergeCell ref="A20:A24"/>
    <mergeCell ref="B20:B24"/>
    <mergeCell ref="A36:A37"/>
    <mergeCell ref="A29:A34"/>
    <mergeCell ref="B26:B27"/>
    <mergeCell ref="A26:A27"/>
    <mergeCell ref="B29:B34"/>
    <mergeCell ref="B36:B37"/>
  </mergeCells>
  <printOptions/>
  <pageMargins left="0.75" right="0.75" top="1" bottom="1" header="0.5" footer="0.5"/>
  <pageSetup fitToHeight="1" fitToWidth="1" horizontalDpi="600" verticalDpi="600" orientation="portrait" scale="71" r:id="rId2"/>
  <colBreaks count="1" manualBreakCount="1">
    <brk id="3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ud">
    <tabColor indexed="52"/>
  </sheetPr>
  <dimension ref="A1:D29"/>
  <sheetViews>
    <sheetView workbookViewId="0" topLeftCell="A1">
      <selection activeCell="B12" sqref="B12"/>
    </sheetView>
  </sheetViews>
  <sheetFormatPr defaultColWidth="9.140625" defaultRowHeight="12.75"/>
  <cols>
    <col min="1" max="1" width="49.421875" style="0" bestFit="1" customWidth="1"/>
    <col min="2" max="2" width="33.28125" style="0" bestFit="1" customWidth="1"/>
  </cols>
  <sheetData>
    <row r="1" spans="1:4" ht="15">
      <c r="A1" s="4" t="s">
        <v>10</v>
      </c>
      <c r="B1" s="7"/>
      <c r="C1" s="5"/>
      <c r="D1" s="5"/>
    </row>
    <row r="2" spans="1:4" ht="15">
      <c r="A2" s="3" t="s">
        <v>2</v>
      </c>
      <c r="B2" s="8" t="s">
        <v>109</v>
      </c>
      <c r="C2" s="5"/>
      <c r="D2" s="5"/>
    </row>
    <row r="3" spans="1:4" ht="15">
      <c r="A3" s="3" t="s">
        <v>3</v>
      </c>
      <c r="B3" s="7"/>
      <c r="C3" s="5"/>
      <c r="D3" s="5"/>
    </row>
    <row r="4" spans="1:4" ht="15">
      <c r="A4" s="6" t="s">
        <v>71</v>
      </c>
      <c r="B4" s="23" t="s">
        <v>42</v>
      </c>
      <c r="C4" s="5"/>
      <c r="D4" s="5"/>
    </row>
    <row r="5" spans="1:4" ht="15">
      <c r="A5" s="6"/>
      <c r="B5" s="23" t="s">
        <v>43</v>
      </c>
      <c r="C5" s="5"/>
      <c r="D5" s="5"/>
    </row>
    <row r="6" spans="1:4" ht="15">
      <c r="A6" s="6"/>
      <c r="B6" s="23" t="s">
        <v>44</v>
      </c>
      <c r="C6" s="5"/>
      <c r="D6" s="5"/>
    </row>
    <row r="7" spans="1:4" ht="15">
      <c r="A7" s="6"/>
      <c r="B7" s="23" t="s">
        <v>45</v>
      </c>
      <c r="C7" s="5"/>
      <c r="D7" s="5"/>
    </row>
    <row r="8" spans="1:4" ht="15">
      <c r="A8" s="6"/>
      <c r="B8" s="23" t="s">
        <v>46</v>
      </c>
      <c r="C8" s="5"/>
      <c r="D8" s="5"/>
    </row>
    <row r="9" spans="1:4" ht="15">
      <c r="A9" s="6"/>
      <c r="B9" s="23" t="s">
        <v>47</v>
      </c>
      <c r="C9" s="5"/>
      <c r="D9" s="5"/>
    </row>
    <row r="10" spans="1:4" ht="15">
      <c r="A10" s="6"/>
      <c r="B10" s="23" t="s">
        <v>48</v>
      </c>
      <c r="C10" s="5"/>
      <c r="D10" s="5"/>
    </row>
    <row r="11" spans="1:4" ht="15">
      <c r="A11" s="6"/>
      <c r="B11" s="23" t="s">
        <v>49</v>
      </c>
      <c r="C11" s="5"/>
      <c r="D11" s="5"/>
    </row>
    <row r="12" spans="1:4" ht="15">
      <c r="A12" s="6"/>
      <c r="B12" s="23" t="s">
        <v>50</v>
      </c>
      <c r="C12" s="5"/>
      <c r="D12" s="5"/>
    </row>
    <row r="13" spans="1:4" ht="15">
      <c r="A13" s="6" t="s">
        <v>4</v>
      </c>
      <c r="B13" s="8" t="s">
        <v>40</v>
      </c>
      <c r="C13" s="5"/>
      <c r="D13" s="5"/>
    </row>
    <row r="14" spans="1:4" ht="15">
      <c r="A14" s="6" t="s">
        <v>5</v>
      </c>
      <c r="B14" s="8" t="s">
        <v>37</v>
      </c>
      <c r="C14" s="5"/>
      <c r="D14" s="5"/>
    </row>
    <row r="15" spans="1:4" ht="15">
      <c r="A15" s="6" t="s">
        <v>6</v>
      </c>
      <c r="B15" s="8" t="s">
        <v>38</v>
      </c>
      <c r="C15" s="5"/>
      <c r="D15" s="5"/>
    </row>
    <row r="16" spans="1:4" ht="15">
      <c r="A16" s="5"/>
      <c r="B16" s="7"/>
      <c r="C16" s="5"/>
      <c r="D16" s="5"/>
    </row>
    <row r="17" spans="1:4" ht="15">
      <c r="A17" s="4" t="s">
        <v>11</v>
      </c>
      <c r="B17" s="7"/>
      <c r="C17" s="5"/>
      <c r="D17" s="5"/>
    </row>
    <row r="18" spans="1:4" ht="15">
      <c r="A18" s="5" t="s">
        <v>12</v>
      </c>
      <c r="B18" s="8" t="s">
        <v>7</v>
      </c>
      <c r="C18" s="5"/>
      <c r="D18" s="5"/>
    </row>
    <row r="19" spans="1:4" ht="15">
      <c r="A19" s="5" t="s">
        <v>13</v>
      </c>
      <c r="B19" s="8" t="s">
        <v>14</v>
      </c>
      <c r="C19" s="5"/>
      <c r="D19" s="5"/>
    </row>
    <row r="20" spans="1:4" ht="15">
      <c r="A20" s="5" t="s">
        <v>15</v>
      </c>
      <c r="B20" s="8" t="s">
        <v>16</v>
      </c>
      <c r="C20" s="5"/>
      <c r="D20" s="5"/>
    </row>
    <row r="21" spans="1:4" ht="15">
      <c r="A21" s="5" t="s">
        <v>17</v>
      </c>
      <c r="B21" s="8" t="s">
        <v>18</v>
      </c>
      <c r="C21" s="5"/>
      <c r="D21" s="5"/>
    </row>
    <row r="22" spans="1:4" ht="15">
      <c r="A22" s="5" t="s">
        <v>19</v>
      </c>
      <c r="B22" s="8" t="s">
        <v>20</v>
      </c>
      <c r="C22" s="5"/>
      <c r="D22" s="5"/>
    </row>
    <row r="23" spans="1:4" ht="15">
      <c r="A23" s="5"/>
      <c r="B23" s="7"/>
      <c r="C23" s="5"/>
      <c r="D23" s="5"/>
    </row>
    <row r="24" spans="1:4" ht="15">
      <c r="A24" s="4" t="s">
        <v>21</v>
      </c>
      <c r="B24" s="7"/>
      <c r="C24" s="5"/>
      <c r="D24" s="5"/>
    </row>
    <row r="25" spans="1:4" ht="15">
      <c r="A25" s="5" t="s">
        <v>22</v>
      </c>
      <c r="B25" s="8" t="s">
        <v>23</v>
      </c>
      <c r="C25" s="5"/>
      <c r="D25" s="5"/>
    </row>
    <row r="26" spans="1:4" ht="15">
      <c r="A26" s="5" t="s">
        <v>24</v>
      </c>
      <c r="B26" s="8" t="s">
        <v>25</v>
      </c>
      <c r="C26" s="5"/>
      <c r="D26" s="5"/>
    </row>
    <row r="27" spans="1:4" ht="15">
      <c r="A27" s="5" t="s">
        <v>26</v>
      </c>
      <c r="B27" s="8" t="s">
        <v>27</v>
      </c>
      <c r="C27" s="5"/>
      <c r="D27" s="5"/>
    </row>
    <row r="28" spans="1:4" ht="15">
      <c r="A28" s="5" t="s">
        <v>28</v>
      </c>
      <c r="B28" s="8" t="s">
        <v>29</v>
      </c>
      <c r="C28" s="5"/>
      <c r="D28" s="5"/>
    </row>
    <row r="29" spans="1:4" ht="15">
      <c r="A29" s="5" t="s">
        <v>30</v>
      </c>
      <c r="B29" s="8" t="s">
        <v>31</v>
      </c>
      <c r="C29" s="5"/>
      <c r="D29" s="5"/>
    </row>
  </sheetData>
  <sheetProtection password="CA60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db">
    <tabColor indexed="57"/>
  </sheetPr>
  <dimension ref="A1:X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1" sqref="D31"/>
    </sheetView>
  </sheetViews>
  <sheetFormatPr defaultColWidth="9.140625" defaultRowHeight="12.75"/>
  <cols>
    <col min="1" max="1" width="10.00390625" style="15" bestFit="1" customWidth="1"/>
    <col min="2" max="2" width="12.00390625" style="15" bestFit="1" customWidth="1"/>
    <col min="3" max="3" width="10.8515625" style="15" bestFit="1" customWidth="1"/>
    <col min="4" max="4" width="9.7109375" style="15" bestFit="1" customWidth="1"/>
    <col min="5" max="6" width="9.140625" style="15" customWidth="1"/>
    <col min="7" max="7" width="27.57421875" style="15" bestFit="1" customWidth="1"/>
    <col min="8" max="8" width="9.140625" style="16" customWidth="1"/>
    <col min="9" max="9" width="13.421875" style="15" bestFit="1" customWidth="1"/>
    <col min="10" max="14" width="11.140625" style="15" bestFit="1" customWidth="1"/>
    <col min="15" max="16384" width="9.140625" style="15" customWidth="1"/>
  </cols>
  <sheetData>
    <row r="1" spans="1:24" s="18" customFormat="1" ht="12.75">
      <c r="A1" s="18" t="s">
        <v>34</v>
      </c>
      <c r="B1" s="18" t="str">
        <f>User_definitions!A2</f>
        <v>Organization:</v>
      </c>
      <c r="C1" s="18" t="str">
        <f>User_definitions!A4</f>
        <v>Oblast:</v>
      </c>
      <c r="D1" s="18" t="str">
        <f>User_definitions!A13</f>
        <v>District:</v>
      </c>
      <c r="E1" s="18" t="str">
        <f>User_definitions!A14</f>
        <v>Community:</v>
      </c>
      <c r="F1" s="18" t="s">
        <v>60</v>
      </c>
      <c r="G1" s="18" t="str">
        <f>User_definitions!A15</f>
        <v>Org. ID of service delivery point:</v>
      </c>
      <c r="H1" s="19" t="str">
        <f>Data_entry!B11</f>
        <v>Date:</v>
      </c>
      <c r="I1" s="18" t="str">
        <f>Data_entry!B12</f>
        <v>Type of service:</v>
      </c>
      <c r="J1" s="18" t="str">
        <f>User_definitions!B18</f>
        <v>label_field_1</v>
      </c>
      <c r="K1" s="18" t="str">
        <f>User_definitions!B19</f>
        <v>label_field_2</v>
      </c>
      <c r="L1" s="18" t="str">
        <f>User_definitions!B20</f>
        <v>label_field_3</v>
      </c>
      <c r="M1" s="18" t="str">
        <f>User_definitions!B21</f>
        <v>label_field_4</v>
      </c>
      <c r="N1" s="18" t="str">
        <f>User_definitions!B22</f>
        <v>label_field_5</v>
      </c>
      <c r="O1" s="18" t="s">
        <v>70</v>
      </c>
      <c r="P1" s="18" t="s">
        <v>61</v>
      </c>
      <c r="Q1" s="18" t="s">
        <v>62</v>
      </c>
      <c r="R1" s="18" t="s">
        <v>63</v>
      </c>
      <c r="S1" s="18" t="s">
        <v>64</v>
      </c>
      <c r="T1" s="18" t="s">
        <v>65</v>
      </c>
      <c r="U1" s="18" t="s">
        <v>66</v>
      </c>
      <c r="V1" s="18" t="s">
        <v>67</v>
      </c>
      <c r="W1" s="18" t="s">
        <v>68</v>
      </c>
      <c r="X1" s="18" t="s">
        <v>69</v>
      </c>
    </row>
    <row r="2" spans="1:24" s="18" customFormat="1" ht="12.75">
      <c r="A2" s="20">
        <f>Data_entry!C1</f>
        <v>0</v>
      </c>
      <c r="B2" s="20" t="str">
        <f>Data_entry!C3</f>
        <v>default_org</v>
      </c>
      <c r="C2" s="20">
        <v>1</v>
      </c>
      <c r="D2" s="20" t="str">
        <f>Data_entry!C6</f>
        <v>default_distr</v>
      </c>
      <c r="E2" s="20" t="str">
        <f>Data_entry!C7</f>
        <v>default_comm</v>
      </c>
      <c r="F2" s="20">
        <v>0</v>
      </c>
      <c r="G2" s="20" t="str">
        <f>Data_entry!C9</f>
        <v>default_orgid</v>
      </c>
      <c r="H2" s="21">
        <f>Data_entry!C11</f>
        <v>39896</v>
      </c>
      <c r="I2" s="20">
        <f>Data_entry!C12</f>
        <v>0</v>
      </c>
      <c r="J2" s="20" t="str">
        <f>Data_entry!C13</f>
        <v>default_field_1</v>
      </c>
      <c r="K2" s="20" t="str">
        <f>Data_entry!C14</f>
        <v>default_field_2</v>
      </c>
      <c r="L2" s="20" t="str">
        <f>Data_entry!C15</f>
        <v>default_field_3</v>
      </c>
      <c r="M2" s="20" t="str">
        <f>Data_entry!C16</f>
        <v>default_field_4</v>
      </c>
      <c r="N2" s="20" t="str">
        <f>Data_entry!C17</f>
        <v>default_field_5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</row>
  </sheetData>
  <sheetProtection password="CA60" sheet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indic"/>
  <dimension ref="A1:AI962"/>
  <sheetViews>
    <sheetView workbookViewId="0" topLeftCell="A1">
      <pane xSplit="1" ySplit="1" topLeftCell="U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5" sqref="Y5"/>
    </sheetView>
  </sheetViews>
  <sheetFormatPr defaultColWidth="9.140625" defaultRowHeight="12.75"/>
  <cols>
    <col min="1" max="18" width="9.140625" style="15" customWidth="1"/>
    <col min="19" max="19" width="12.57421875" style="15" bestFit="1" customWidth="1"/>
    <col min="20" max="23" width="9.140625" style="15" customWidth="1"/>
    <col min="24" max="24" width="6.8515625" style="15" bestFit="1" customWidth="1"/>
    <col min="25" max="30" width="9.140625" style="15" customWidth="1"/>
    <col min="31" max="31" width="7.140625" style="15" bestFit="1" customWidth="1"/>
    <col min="32" max="16384" width="9.140625" style="15" customWidth="1"/>
  </cols>
  <sheetData>
    <row r="1" spans="1:35" s="18" customFormat="1" ht="12.75">
      <c r="A1" s="18" t="s">
        <v>34</v>
      </c>
      <c r="B1" s="18" t="s">
        <v>73</v>
      </c>
      <c r="C1" s="18" t="s">
        <v>74</v>
      </c>
      <c r="D1" s="18" t="s">
        <v>75</v>
      </c>
      <c r="E1" s="18" t="s">
        <v>76</v>
      </c>
      <c r="F1" s="18" t="s">
        <v>77</v>
      </c>
      <c r="G1" s="18" t="s">
        <v>78</v>
      </c>
      <c r="H1" s="18" t="s">
        <v>79</v>
      </c>
      <c r="I1" s="18" t="s">
        <v>80</v>
      </c>
      <c r="J1" s="18" t="s">
        <v>81</v>
      </c>
      <c r="K1" s="18" t="s">
        <v>72</v>
      </c>
      <c r="L1" s="18" t="s">
        <v>82</v>
      </c>
      <c r="M1" s="18" t="s">
        <v>83</v>
      </c>
      <c r="N1" s="18" t="s">
        <v>84</v>
      </c>
      <c r="O1" s="18" t="s">
        <v>85</v>
      </c>
      <c r="P1" s="18" t="s">
        <v>86</v>
      </c>
      <c r="Q1" s="18" t="s">
        <v>87</v>
      </c>
      <c r="R1" s="18" t="s">
        <v>88</v>
      </c>
      <c r="S1" s="18" t="s">
        <v>89</v>
      </c>
      <c r="T1" s="18" t="s">
        <v>90</v>
      </c>
      <c r="U1" s="18" t="s">
        <v>91</v>
      </c>
      <c r="V1" s="18" t="s">
        <v>92</v>
      </c>
      <c r="W1" s="18" t="s">
        <v>93</v>
      </c>
      <c r="X1" s="18" t="s">
        <v>94</v>
      </c>
      <c r="Y1" s="18" t="s">
        <v>95</v>
      </c>
      <c r="Z1" s="18" t="s">
        <v>96</v>
      </c>
      <c r="AA1" s="18" t="s">
        <v>97</v>
      </c>
      <c r="AB1" s="18" t="s">
        <v>98</v>
      </c>
      <c r="AC1" s="18" t="s">
        <v>99</v>
      </c>
      <c r="AD1" s="18" t="s">
        <v>100</v>
      </c>
      <c r="AE1" s="18" t="s">
        <v>39</v>
      </c>
      <c r="AF1" s="18" t="s">
        <v>101</v>
      </c>
      <c r="AG1" s="18" t="s">
        <v>102</v>
      </c>
      <c r="AH1" s="18" t="s">
        <v>103</v>
      </c>
      <c r="AI1" s="18" t="s">
        <v>104</v>
      </c>
    </row>
    <row r="2" spans="1:35" s="14" customFormat="1" ht="12.75">
      <c r="A2" s="14">
        <f>Database!A2</f>
        <v>0</v>
      </c>
      <c r="B2" s="14">
        <f>IF(Database!C2=4,1,0)</f>
        <v>0</v>
      </c>
      <c r="C2" s="14">
        <f>IF(Database!C2=8,1,0)</f>
        <v>0</v>
      </c>
      <c r="D2" s="14">
        <f>IF(Database!C2=1,1,0)</f>
        <v>1</v>
      </c>
      <c r="E2" s="14">
        <f>IF(Database!C2=2,1,0)</f>
        <v>0</v>
      </c>
      <c r="F2" s="14">
        <f>IF(Database!C2=3,1,0)</f>
        <v>0</v>
      </c>
      <c r="G2" s="14">
        <f>IF(Database!C2=5,1,0)</f>
        <v>0</v>
      </c>
      <c r="H2" s="14">
        <f>IF(Database!C2=6,1,0)</f>
        <v>0</v>
      </c>
      <c r="I2" s="14">
        <f>IF(Database!C2=7,1,0)</f>
        <v>0</v>
      </c>
      <c r="J2" s="14">
        <f>IF(Database!F2=2,1,0)</f>
        <v>0</v>
      </c>
      <c r="K2" s="14">
        <f>IF(Database!O2=2,1,0)</f>
        <v>0</v>
      </c>
      <c r="L2" s="14">
        <f>IF(Database!O2=3,1,0)</f>
        <v>0</v>
      </c>
      <c r="M2" s="14">
        <f>IF(Database!O2=4,1,0)</f>
        <v>0</v>
      </c>
      <c r="N2" s="14">
        <f>IF(Database!O2=5,1,0)</f>
        <v>0</v>
      </c>
      <c r="O2" s="14">
        <f>IF(Database!Q2=2,1,0)</f>
        <v>0</v>
      </c>
      <c r="P2" s="14">
        <f>IF(Database!Q2=3,1,0)</f>
        <v>0</v>
      </c>
      <c r="Q2" s="14">
        <f>IF(Database!Q2=4,1,0)</f>
        <v>0</v>
      </c>
      <c r="R2" s="14">
        <f>IF(Database!Q2=5,1,0)</f>
        <v>0</v>
      </c>
      <c r="S2" s="14">
        <f>IF(Database!Q2=6,1,0)</f>
        <v>0</v>
      </c>
      <c r="T2" s="14">
        <f>IF(OR(Database!O2=5,Database!P2=2,Database!P2=0),0,1)</f>
        <v>0</v>
      </c>
      <c r="U2" s="14">
        <f>IF(Database!U2=1,1,0)</f>
        <v>0</v>
      </c>
      <c r="V2" s="14">
        <f>IF(Database!W2=1,1,0)</f>
        <v>0</v>
      </c>
      <c r="W2" s="14">
        <f>IF(Database!V2=1,1,0)</f>
        <v>0</v>
      </c>
      <c r="X2" s="14">
        <f>IF(Database!X2=1,1,0)</f>
        <v>0</v>
      </c>
      <c r="Y2" s="14">
        <f>IF(Database!S2=2,1,0)</f>
        <v>0</v>
      </c>
      <c r="Z2" s="14">
        <f>IF(Database!S2=3,1,0)</f>
        <v>0</v>
      </c>
      <c r="AA2" s="14">
        <f>IF(Database!S2=4,1,0)</f>
        <v>0</v>
      </c>
      <c r="AB2" s="14">
        <f>IF(Database!T2=2,1,0)</f>
        <v>0</v>
      </c>
      <c r="AC2" s="14">
        <f>IF(Database!T2=3,1,0)</f>
        <v>0</v>
      </c>
      <c r="AD2" s="14">
        <f>IF(Database!T2=4,1,0)</f>
        <v>0</v>
      </c>
      <c r="AE2" s="14">
        <f>NatExp</f>
        <v>205572.5516494075</v>
      </c>
      <c r="AF2" s="14">
        <f>NatPov</f>
        <v>1</v>
      </c>
      <c r="AG2" s="14">
        <f>MedExp1</f>
        <v>185736.74487372956</v>
      </c>
      <c r="AH2" s="14">
        <f>MedExp2</f>
        <v>189399.0985085041</v>
      </c>
      <c r="AI2" s="14">
        <f>MedPov</f>
        <v>1</v>
      </c>
    </row>
    <row r="3" spans="2:18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2:18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ht="12.7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2:18" ht="12.7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2:18" ht="12.7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2:18" ht="12.7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2:18" ht="12.7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2:18" ht="12.7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ht="12.7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2:18" ht="12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2:18" ht="12.7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ht="12.7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12.7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2:18" ht="12.7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8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8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2:18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2:18" ht="12.7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2:18" ht="12.7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2:18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2:18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2:18" ht="12.7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2:18" ht="12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2:18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2:18" ht="12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2:18" ht="12.7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2:18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2:18" ht="12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2:18" ht="12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2:18" ht="12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2:18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2:18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2:18" ht="12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2:18" ht="12.7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2:18" ht="12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2:18" ht="12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2:18" ht="12.7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2:18" ht="12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2:18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2:18" ht="12.7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2:18" ht="12.7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2:18" ht="12.7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2:18" ht="12.7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2:18" ht="12.7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2:18" ht="12.7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2:18" ht="12.7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2:18" ht="12.7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2:18" ht="12.7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2:18" ht="12.7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2:18" ht="12.7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2:18" ht="12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2:18" ht="12.7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2:18" ht="12.7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2:18" ht="12.7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2:18" ht="12.7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2:18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2:18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2:18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2:18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2:18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2:18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2:18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2:18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2:18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2:18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2:18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2:18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2:18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2:18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2:18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2:18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2:18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2:18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2:18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2:18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2:18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2:18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2:18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2:18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2:18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2:18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2:18" ht="12.7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2:18" ht="12.7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2:18" ht="12.7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2:18" ht="12.7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2:18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2:18" ht="12.7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2:18" ht="12.7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2:18" ht="12.7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2:18" ht="12.7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2:18" ht="12.7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2:18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2:18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2:18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2:18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2:18" ht="12.7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2:18" ht="12.7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2:18" ht="12.7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2:18" ht="12.7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2:18" ht="12.7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2:18" ht="12.7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2:18" ht="12.7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2:18" ht="12.7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2:18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2:18" ht="12.7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2:18" ht="12.7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2:18" ht="12.7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2:18" ht="12.7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2:18" ht="12.7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2:18" ht="12.7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2:18" ht="12.7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2:18" ht="12.7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2:18" ht="12.7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2:18" ht="12.7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2:18" ht="12.7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2:18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2:18" ht="12.7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2:18" ht="12.7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2:18" ht="12.7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2:18" ht="12.7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2:18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2:18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2:18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2:18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2:18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2:18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2:18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2:18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2:18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2:18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2:18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</row>
    <row r="135" spans="2:18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2:18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2:18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2:18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2:18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2:18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2:18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</row>
    <row r="142" spans="2:18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2:18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2:18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2:18" ht="12.7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2:18" ht="12.7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2:18" ht="12.7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2:18" ht="12.7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2:18" ht="12.7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</row>
    <row r="150" spans="2:18" ht="12.75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</row>
    <row r="151" spans="2:18" ht="12.7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2:18" ht="12.7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2:18" ht="12.7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2:18" ht="12.75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2:18" ht="12.7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2:18" ht="12.75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2:18" ht="12.7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</row>
    <row r="158" spans="2:18" ht="12.75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</row>
    <row r="159" spans="2:18" ht="12.7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</row>
    <row r="160" spans="2:18" ht="12.7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</row>
    <row r="161" spans="2:18" ht="12.7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</row>
    <row r="162" spans="2:18" ht="12.7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</row>
    <row r="163" spans="2:18" ht="12.7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</row>
    <row r="164" spans="2:18" ht="12.7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2:18" ht="12.75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2:18" ht="12.7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2:18" ht="12.7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2:18" ht="12.75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</row>
    <row r="169" spans="2:18" ht="12.75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</row>
    <row r="170" spans="2:18" ht="12.75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</row>
    <row r="171" spans="2:18" ht="12.75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2:18" ht="12.75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2:18" ht="12.75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2:18" ht="12.75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</row>
    <row r="175" spans="2:18" ht="12.75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2:18" ht="12.75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</row>
    <row r="177" spans="2:18" ht="12.75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2:18" ht="12.75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</row>
    <row r="179" spans="2:18" ht="12.7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</row>
    <row r="180" spans="2:18" ht="12.7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</row>
    <row r="181" spans="2:18" ht="12.75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</row>
    <row r="182" spans="2:18" ht="12.75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</row>
    <row r="183" spans="2:18" ht="12.75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</row>
    <row r="184" spans="2:18" ht="12.75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</row>
    <row r="185" spans="2:18" ht="12.75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</row>
    <row r="186" spans="2:18" ht="12.7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</row>
    <row r="187" spans="2:18" ht="12.75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</row>
    <row r="188" spans="2:18" ht="12.75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</row>
    <row r="189" spans="2:18" ht="12.75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2:18" ht="12.75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2:18" ht="12.7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</row>
    <row r="192" spans="2:18" ht="12.75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</row>
    <row r="193" spans="2:18" ht="12.75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</row>
    <row r="194" spans="2:18" ht="12.75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2:18" ht="12.75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2:18" ht="12.75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</row>
    <row r="197" spans="2:18" ht="12.7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2:18" ht="12.75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2:18" ht="12.75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2:18" ht="12.75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</row>
    <row r="201" spans="2:18" ht="12.75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2:18" ht="12.75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</row>
    <row r="203" spans="2:18" ht="12.75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2:18" ht="12.75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2:18" ht="12.75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2:18" ht="12.75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2:18" ht="12.7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</row>
    <row r="208" spans="2:18" ht="12.75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2:18" ht="12.75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2:18" ht="12.75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2:18" ht="12.75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</row>
    <row r="212" spans="2:18" ht="12.75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</row>
    <row r="213" spans="2:18" ht="12.75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</row>
    <row r="214" spans="2:18" ht="12.75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</row>
    <row r="215" spans="2:18" ht="12.75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</row>
    <row r="216" spans="2:18" ht="12.75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</row>
    <row r="217" spans="2:18" ht="12.75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</row>
    <row r="218" spans="2:18" ht="12.75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</row>
    <row r="219" spans="2:18" ht="12.75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</row>
    <row r="220" spans="2:18" ht="12.75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</row>
    <row r="221" spans="2:18" ht="12.75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</row>
    <row r="222" spans="2:18" ht="12.75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2:18" ht="12.75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2:18" ht="12.75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2:18" ht="12.75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2:18" ht="12.75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</row>
    <row r="227" spans="2:18" ht="12.75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</row>
    <row r="228" spans="2:18" ht="12.75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</row>
    <row r="229" spans="2:18" ht="12.75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</row>
    <row r="230" spans="2:18" ht="12.75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</row>
    <row r="231" spans="2:18" ht="12.75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</row>
    <row r="232" spans="2:18" ht="12.75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</row>
    <row r="233" spans="2:18" ht="12.75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</row>
    <row r="234" spans="2:18" ht="12.75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</row>
    <row r="235" spans="2:18" ht="12.75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</row>
    <row r="236" spans="2:18" ht="12.75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</row>
    <row r="237" spans="2:18" ht="12.75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</row>
    <row r="238" spans="2:18" ht="12.75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</row>
    <row r="239" spans="2:18" ht="12.75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</row>
    <row r="240" spans="2:18" ht="12.75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2:18" ht="12.75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</row>
    <row r="242" spans="2:18" ht="12.75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</row>
    <row r="243" spans="2:18" ht="12.75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2:18" ht="12.75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2:18" ht="12.75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2:18" ht="12.75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2:18" ht="12.75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2:18" ht="12.75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</row>
    <row r="249" spans="2:18" ht="12.75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2:18" ht="12.75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2:18" ht="12.75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</row>
    <row r="252" spans="2:18" ht="12.75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2:18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2:18" ht="12.75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</row>
    <row r="255" spans="2:18" ht="12.75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</row>
    <row r="256" spans="2:18" ht="12.75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</row>
    <row r="257" spans="2:18" ht="12.75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</row>
    <row r="258" spans="2:18" ht="12.75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</row>
    <row r="259" spans="2:18" ht="12.75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2:18" ht="12.75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</row>
    <row r="261" spans="2:18" ht="12.75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</row>
    <row r="262" spans="2:18" ht="12.75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2:18" ht="12.75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</row>
    <row r="264" spans="2:18" ht="12.75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</row>
    <row r="265" spans="2:18" ht="12.75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</row>
    <row r="266" spans="2:18" ht="12.75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</row>
    <row r="267" spans="2:18" ht="12.75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</row>
    <row r="268" spans="2:18" ht="12.75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</row>
    <row r="269" spans="2:18" ht="12.75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</row>
    <row r="270" spans="2:18" ht="12.75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2:18" ht="12.75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2:18" ht="12.75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</row>
    <row r="273" spans="2:18" ht="12.75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2:18" ht="12.75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2:18" ht="12.75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</row>
    <row r="276" spans="2:18" ht="12.75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2:18" ht="12.75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</row>
    <row r="278" spans="2:18" ht="12.75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</row>
    <row r="279" spans="2:18" ht="12.75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</row>
    <row r="280" spans="2:18" ht="12.75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</row>
    <row r="281" spans="2:18" ht="12.75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</row>
    <row r="282" spans="2:18" ht="12.75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</row>
    <row r="283" spans="2:18" ht="12.75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</row>
    <row r="284" spans="2:18" ht="12.75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</row>
    <row r="285" spans="2:18" ht="12.75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</row>
    <row r="286" spans="2:18" ht="12.75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</row>
    <row r="287" spans="2:18" ht="12.75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</row>
    <row r="288" spans="2:18" ht="12.75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</row>
    <row r="289" spans="2:18" ht="12.75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</row>
    <row r="290" spans="2:18" ht="12.75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</row>
    <row r="291" spans="2:18" ht="12.75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</row>
    <row r="292" spans="2:18" ht="12.75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</row>
    <row r="293" spans="2:18" ht="12.75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</row>
    <row r="294" spans="2:18" ht="12.75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</row>
    <row r="295" spans="2:18" ht="12.75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2:18" ht="12.75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</row>
    <row r="297" spans="2:18" ht="12.75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</row>
    <row r="298" spans="2:18" ht="12.75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</row>
    <row r="299" spans="2:18" ht="12.75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</row>
    <row r="300" spans="2:18" ht="12.75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</row>
    <row r="301" spans="2:18" ht="12.75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</row>
    <row r="302" spans="2:18" ht="12.75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</row>
    <row r="303" spans="2:18" ht="12.75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</row>
    <row r="304" spans="2:18" ht="12.75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2:18" ht="12.75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</row>
    <row r="306" spans="2:18" ht="12.75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</row>
    <row r="307" spans="2:18" ht="12.75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</row>
    <row r="308" spans="2:18" ht="12.75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</row>
    <row r="309" spans="2:18" ht="12.75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</row>
    <row r="310" spans="2:18" ht="12.75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</row>
    <row r="311" spans="2:18" ht="12.75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</row>
    <row r="312" spans="2:18" ht="12.75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2:18" ht="12.75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2:18" ht="12.75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2:18" ht="12.75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2:18" ht="12.75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2:18" ht="12.75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2:18" ht="12.75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2:18" ht="12.75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</row>
    <row r="320" spans="2:18" ht="12.75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</row>
    <row r="321" spans="2:18" ht="12.75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2:18" ht="12.75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2:18" ht="12.75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2:18" ht="12.75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2:18" ht="12.75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2:18" ht="12.75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2:18" ht="12.75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2:18" ht="12.75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2:18" ht="12.75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2:18" ht="12.75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2:18" ht="12.75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2:18" ht="12.75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2:18" ht="12.75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2:18" ht="12.75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2:18" ht="12.75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2:18" ht="12.75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2:18" ht="12.75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2:18" ht="12.75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2:18" ht="12.75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</row>
    <row r="340" spans="2:18" ht="12.75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</row>
    <row r="341" spans="2:18" ht="12.75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</row>
    <row r="342" spans="2:18" ht="12.75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2:18" ht="12.75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</row>
    <row r="344" spans="2:18" ht="12.75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</row>
    <row r="345" spans="2:18" ht="12.75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2:18" ht="12.75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</row>
    <row r="347" spans="2:18" ht="12.75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</row>
    <row r="348" spans="2:18" ht="12.75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2:18" ht="12.75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2:18" ht="12.75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</row>
    <row r="351" spans="2:18" ht="12.75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2:18" ht="12.75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2:18" ht="12.7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</row>
    <row r="354" spans="2:18" ht="12.75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2:18" ht="12.75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2:18" ht="12.75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2:18" ht="12.75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2:18" ht="12.75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2:18" ht="12.75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2:18" ht="12.75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2:18" ht="12.75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2:18" ht="12.75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</row>
    <row r="363" spans="2:18" ht="12.75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2:18" ht="12.75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2:18" ht="12.75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2:18" ht="12.75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2:18" ht="12.75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2:18" ht="12.75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2:18" ht="12.75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</row>
    <row r="370" spans="2:18" ht="12.75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2:18" ht="12.75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2:18" ht="12.75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</row>
    <row r="373" spans="2:18" ht="12.75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</row>
    <row r="374" spans="2:18" ht="12.75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2:18" ht="12.75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2:18" ht="12.75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</row>
    <row r="377" spans="2:18" ht="12.75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2:18" ht="12.75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2:18" ht="12.75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2:18" ht="12.7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2:18" ht="12.7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2:18" ht="12.7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2:18" ht="12.7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2:18" ht="12.75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2:18" ht="12.75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2:18" ht="12.75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2:18" ht="12.75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2:18" ht="12.75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2:18" ht="12.75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2:18" ht="12.75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2:18" ht="12.75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2:18" ht="12.75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2:18" ht="12.75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2:18" ht="12.75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2:18" ht="12.75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2:18" ht="12.75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2:18" ht="12.75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2:18" ht="12.75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2:18" ht="12.75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2:18" ht="12.75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2:18" ht="12.75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2:18" ht="12.75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2:18" ht="12.75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2:18" ht="12.75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2:18" ht="12.75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2:18" ht="12.75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2:18" ht="12.75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2:18" ht="12.75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2:18" ht="12.75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2:18" ht="12.75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2:18" ht="12.75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2:18" ht="12.75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2:18" ht="12.75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2:18" ht="12.75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2:18" ht="12.75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2:18" ht="12.75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2:18" ht="12.75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2:18" ht="12.75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</row>
    <row r="419" spans="2:18" ht="12.75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2:18" ht="12.75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2:18" ht="12.7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2:18" ht="12.7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2:18" ht="12.7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2:18" ht="12.7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2:18" ht="12.7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</row>
    <row r="426" spans="2:18" ht="12.7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</row>
    <row r="427" spans="2:18" ht="12.7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2:18" ht="12.7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2:18" ht="12.7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2:18" ht="12.7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2:18" ht="12.7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2:18" ht="12.7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2:18" ht="12.7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2:18" ht="12.7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2:18" ht="12.7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2:18" ht="12.7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2:18" ht="12.7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2:18" ht="12.7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2:18" ht="12.7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2:18" ht="12.7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2:18" ht="12.7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</row>
    <row r="442" spans="2:18" ht="12.7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</row>
    <row r="443" spans="2:18" ht="12.7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</row>
    <row r="444" spans="2:18" ht="12.7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</row>
    <row r="445" spans="2:18" ht="12.7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</row>
    <row r="446" spans="2:18" ht="12.7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</row>
    <row r="447" spans="2:18" ht="12.7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</row>
    <row r="448" spans="2:18" ht="12.7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</row>
    <row r="449" spans="2:18" ht="12.7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</row>
    <row r="450" spans="2:18" ht="12.7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</row>
    <row r="451" spans="2:18" ht="12.7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</row>
    <row r="452" spans="2:18" ht="12.7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</row>
    <row r="453" spans="2:18" ht="12.7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</row>
    <row r="454" spans="2:18" ht="12.7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</row>
    <row r="455" spans="2:18" ht="12.7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</row>
    <row r="456" spans="2:18" ht="12.7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</row>
    <row r="457" spans="2:18" ht="12.7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</row>
    <row r="458" spans="2:18" ht="12.7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</row>
    <row r="459" spans="2:18" ht="12.7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</row>
    <row r="460" spans="2:18" ht="12.7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</row>
    <row r="461" spans="2:18" ht="12.7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</row>
    <row r="462" spans="2:18" ht="12.7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</row>
    <row r="463" spans="2:18" ht="12.7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</row>
    <row r="464" spans="2:18" ht="12.7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</row>
    <row r="465" spans="2:18" ht="12.7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</row>
    <row r="466" spans="2:18" ht="12.7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</row>
    <row r="467" spans="2:18" ht="12.7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</row>
    <row r="468" spans="2:18" ht="12.7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</row>
    <row r="469" spans="2:18" ht="12.7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</row>
    <row r="470" spans="2:18" ht="12.7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</row>
    <row r="471" spans="2:18" ht="12.7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</row>
    <row r="472" spans="2:18" ht="12.7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2:18" ht="12.7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2:18" ht="12.7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2:18" ht="12.7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2:18" ht="12.7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  <row r="477" spans="2:18" ht="12.7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  <row r="478" spans="2:18" ht="12.7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</row>
    <row r="479" spans="2:18" ht="12.7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</row>
    <row r="480" spans="2:18" ht="12.7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</row>
    <row r="481" spans="2:18" ht="12.7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</row>
    <row r="482" spans="2:18" ht="12.7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</row>
    <row r="483" spans="2:18" ht="12.7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</row>
    <row r="484" spans="2:18" ht="12.7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</row>
    <row r="485" spans="2:18" ht="12.7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</row>
    <row r="486" spans="2:18" ht="12.7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</row>
    <row r="487" spans="2:18" ht="12.7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</row>
    <row r="488" spans="2:18" ht="12.7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</row>
    <row r="489" spans="2:18" ht="12.7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</row>
    <row r="490" spans="2:18" ht="12.7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</row>
    <row r="491" spans="2:18" ht="12.7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</row>
    <row r="492" spans="2:18" ht="12.7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</row>
    <row r="493" spans="2:18" ht="12.7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</row>
    <row r="494" spans="2:18" ht="12.7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</row>
    <row r="495" spans="2:18" ht="12.7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</row>
    <row r="496" spans="2:18" ht="12.7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</row>
    <row r="497" spans="2:18" ht="12.7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</row>
    <row r="498" spans="2:18" ht="12.7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</row>
    <row r="499" spans="2:18" ht="12.7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</row>
    <row r="500" spans="2:18" ht="12.7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</row>
    <row r="501" spans="2:18" ht="12.75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</row>
    <row r="502" spans="2:18" ht="12.75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</row>
    <row r="503" spans="2:18" ht="12.75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</row>
    <row r="504" spans="2:18" ht="12.75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</row>
    <row r="505" spans="2:18" ht="12.75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</row>
    <row r="506" spans="2:18" ht="12.75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</row>
    <row r="507" spans="2:18" ht="12.75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</row>
    <row r="508" spans="2:18" ht="12.75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</row>
    <row r="509" spans="2:18" ht="12.75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</row>
    <row r="510" spans="2:18" ht="12.75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</row>
    <row r="511" spans="2:18" ht="12.75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</row>
    <row r="512" spans="2:18" ht="12.75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</row>
    <row r="513" spans="2:18" ht="12.75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</row>
    <row r="514" spans="2:18" ht="12.75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</row>
    <row r="515" spans="2:18" ht="12.7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</row>
    <row r="516" spans="2:18" ht="12.75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</row>
    <row r="517" spans="2:18" ht="12.75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</row>
    <row r="518" spans="2:18" ht="12.75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</row>
    <row r="519" spans="2:18" ht="12.75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</row>
    <row r="520" spans="2:18" ht="12.75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</row>
    <row r="521" spans="2:18" ht="12.75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</row>
    <row r="522" spans="2:18" ht="12.75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</row>
    <row r="523" spans="2:18" ht="12.75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</row>
    <row r="524" spans="2:18" ht="12.75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</row>
    <row r="525" spans="2:18" ht="12.75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</row>
    <row r="526" spans="2:18" ht="12.75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</row>
    <row r="527" spans="2:18" ht="12.75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</row>
    <row r="528" spans="2:18" ht="12.75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</row>
    <row r="529" spans="2:18" ht="12.75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</row>
    <row r="530" spans="2:18" ht="12.75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</row>
    <row r="531" spans="2:18" ht="12.75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</row>
    <row r="532" spans="2:18" ht="12.75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</row>
    <row r="533" spans="2:18" ht="12.75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</row>
    <row r="534" spans="2:18" ht="12.75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</row>
    <row r="535" spans="2:18" ht="12.75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</row>
    <row r="536" spans="2:18" ht="12.75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</row>
    <row r="537" spans="2:18" ht="12.75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</row>
    <row r="538" spans="2:18" ht="12.75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</row>
    <row r="539" spans="2:18" ht="12.75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</row>
    <row r="540" spans="2:18" ht="12.75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</row>
    <row r="541" spans="2:18" ht="12.75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</row>
    <row r="542" spans="2:18" ht="12.75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</row>
    <row r="543" spans="2:18" ht="12.75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</row>
    <row r="544" spans="2:18" ht="12.75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</row>
    <row r="545" spans="2:18" ht="12.75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</row>
    <row r="546" spans="2:18" ht="12.75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</row>
    <row r="547" spans="2:18" ht="12.75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</row>
    <row r="548" spans="2:18" ht="12.75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</row>
    <row r="549" spans="2:18" ht="12.75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</row>
    <row r="550" spans="2:18" ht="12.75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</row>
    <row r="551" spans="2:18" ht="12.75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</row>
    <row r="552" spans="2:18" ht="12.75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</row>
    <row r="553" spans="2:18" ht="12.75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</row>
    <row r="554" spans="2:18" ht="12.75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</row>
    <row r="555" spans="2:18" ht="12.75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</row>
    <row r="556" spans="2:18" ht="12.75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</row>
    <row r="557" spans="2:18" ht="12.75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</row>
    <row r="558" spans="2:18" ht="12.75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</row>
    <row r="559" spans="2:18" ht="12.75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</row>
    <row r="560" spans="2:18" ht="12.75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</row>
    <row r="561" spans="2:18" ht="12.75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</row>
    <row r="562" spans="2:18" ht="12.75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</row>
    <row r="563" spans="2:18" ht="12.75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</row>
    <row r="564" spans="2:18" ht="12.75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</row>
    <row r="565" spans="2:18" ht="12.75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</row>
    <row r="566" spans="2:18" ht="12.75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</row>
    <row r="567" spans="2:18" ht="12.75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</row>
    <row r="568" spans="2:18" ht="12.75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</row>
    <row r="569" spans="2:18" ht="12.75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</row>
    <row r="570" spans="2:18" ht="12.75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</row>
    <row r="571" spans="2:18" ht="12.75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</row>
    <row r="572" spans="2:18" ht="12.75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</row>
    <row r="573" spans="2:18" ht="12.75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</row>
    <row r="574" spans="2:18" ht="12.75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</row>
    <row r="575" spans="2:18" ht="12.75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</row>
    <row r="576" spans="2:18" ht="12.75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</row>
    <row r="577" spans="2:18" ht="12.75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</row>
    <row r="578" spans="2:18" ht="12.75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</row>
    <row r="579" spans="2:18" ht="12.75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</row>
    <row r="580" spans="2:18" ht="12.75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</row>
    <row r="581" spans="2:18" ht="12.75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</row>
    <row r="582" spans="2:18" ht="12.75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</row>
    <row r="583" spans="2:18" ht="12.75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</row>
    <row r="584" spans="2:18" ht="12.75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</row>
    <row r="585" spans="2:18" ht="12.75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</row>
    <row r="586" spans="2:18" ht="12.75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</row>
    <row r="587" spans="2:18" ht="12.75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</row>
    <row r="588" spans="2:18" ht="12.75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</row>
    <row r="589" spans="2:18" ht="12.75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</row>
    <row r="590" spans="2:18" ht="12.75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</row>
    <row r="591" spans="2:18" ht="12.75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</row>
    <row r="592" spans="2:18" ht="12.75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</row>
    <row r="593" spans="2:18" ht="12.75"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</row>
    <row r="594" spans="2:18" ht="12.75"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</row>
    <row r="595" spans="2:18" ht="12.75"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</row>
    <row r="596" spans="2:18" ht="12.75"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</row>
    <row r="597" spans="2:18" ht="12.75"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</row>
    <row r="598" spans="2:18" ht="12.75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</row>
    <row r="599" spans="2:18" ht="12.75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</row>
    <row r="600" spans="2:18" ht="12.75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</row>
    <row r="601" spans="2:18" ht="12.75"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</row>
    <row r="602" spans="2:18" ht="12.75"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</row>
    <row r="603" spans="2:18" ht="12.75"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</row>
    <row r="604" spans="2:18" ht="12.75"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</row>
    <row r="605" spans="2:18" ht="12.75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</row>
    <row r="606" spans="2:18" ht="12.75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</row>
    <row r="607" spans="2:18" ht="12.75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</row>
    <row r="608" spans="2:18" ht="12.75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</row>
    <row r="609" spans="2:18" ht="12.75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</row>
    <row r="610" spans="2:18" ht="12.75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</row>
    <row r="611" spans="2:18" ht="12.75"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</row>
    <row r="612" spans="2:18" ht="12.75"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</row>
    <row r="613" spans="2:18" ht="12.75"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</row>
    <row r="614" spans="2:18" ht="12.75"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</row>
    <row r="615" spans="2:18" ht="12.75"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</row>
    <row r="616" spans="2:18" ht="12.75"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</row>
    <row r="617" spans="2:18" ht="12.75"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</row>
    <row r="618" spans="2:18" ht="12.75"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</row>
    <row r="619" spans="2:18" ht="12.75"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</row>
    <row r="620" spans="2:18" ht="12.75"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</row>
    <row r="621" spans="2:18" ht="12.75"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</row>
    <row r="622" spans="2:18" ht="12.75"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</row>
    <row r="623" spans="2:18" ht="12.75"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</row>
    <row r="624" spans="2:18" ht="12.75"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</row>
    <row r="625" spans="2:18" ht="12.75"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</row>
    <row r="626" spans="2:18" ht="12.75"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</row>
    <row r="627" spans="2:18" ht="12.75"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</row>
    <row r="628" spans="2:18" ht="12.75"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</row>
    <row r="629" spans="2:18" ht="12.75"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</row>
    <row r="630" spans="2:18" ht="12.75"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</row>
    <row r="631" spans="2:18" ht="12.75"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</row>
    <row r="632" spans="2:18" ht="12.75"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</row>
    <row r="633" spans="2:18" ht="12.75"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</row>
    <row r="634" spans="2:18" ht="12.75"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</row>
    <row r="635" spans="2:18" ht="12.75"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</row>
    <row r="636" spans="2:18" ht="12.75"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</row>
    <row r="637" spans="2:18" ht="12.75"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</row>
    <row r="638" spans="2:18" ht="12.75"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</row>
    <row r="639" spans="2:18" ht="12.75"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</row>
    <row r="640" spans="2:18" ht="12.75"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</row>
    <row r="641" spans="2:18" ht="12.75"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</row>
    <row r="642" spans="2:18" ht="12.75"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</row>
    <row r="643" spans="2:18" ht="12.75"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</row>
    <row r="644" spans="2:18" ht="12.75"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</row>
    <row r="645" spans="2:18" ht="12.75"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</row>
    <row r="646" spans="2:18" ht="12.75"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</row>
    <row r="647" spans="2:18" ht="12.75"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</row>
    <row r="648" spans="2:18" ht="12.75"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</row>
    <row r="649" spans="2:18" ht="12.75"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</row>
    <row r="650" spans="2:18" ht="12.75"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</row>
    <row r="651" spans="2:18" ht="12.75"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</row>
    <row r="652" spans="2:18" ht="12.75"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</row>
    <row r="653" spans="2:18" ht="12.75"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</row>
    <row r="654" spans="2:18" ht="12.75"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</row>
    <row r="655" spans="2:18" ht="12.75"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</row>
    <row r="656" spans="2:18" ht="12.75"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</row>
    <row r="657" spans="2:18" ht="12.75"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</row>
    <row r="658" spans="2:18" ht="12.75"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</row>
    <row r="659" spans="2:18" ht="12.75"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</row>
    <row r="660" spans="2:18" ht="12.75"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</row>
    <row r="661" spans="2:18" ht="12.75"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</row>
    <row r="662" spans="2:18" ht="12.75"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</row>
    <row r="663" spans="2:18" ht="12.75"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</row>
    <row r="664" spans="2:18" ht="12.75"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</row>
    <row r="665" spans="2:18" ht="12.75"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</row>
    <row r="666" spans="2:18" ht="12.75"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</row>
    <row r="667" spans="2:18" ht="12.75"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</row>
    <row r="668" spans="2:18" ht="12.75"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</row>
    <row r="669" spans="2:18" ht="12.75"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</row>
    <row r="670" spans="2:18" ht="12.75"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</row>
    <row r="671" spans="2:18" ht="12.75"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</row>
    <row r="672" spans="2:18" ht="12.75"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</row>
    <row r="673" spans="2:18" ht="12.75"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</row>
    <row r="674" spans="2:18" ht="12.75"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</row>
    <row r="675" spans="2:18" ht="12.75"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</row>
    <row r="676" spans="2:18" ht="12.75"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</row>
    <row r="677" spans="2:18" ht="12.75"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</row>
    <row r="678" spans="2:18" ht="12.75"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</row>
    <row r="679" spans="2:18" ht="12.75"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</row>
    <row r="680" spans="2:18" ht="12.75"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</row>
    <row r="681" spans="2:18" ht="12.75"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</row>
    <row r="682" spans="2:18" ht="12.75"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</row>
    <row r="683" spans="2:18" ht="12.75"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</row>
    <row r="684" spans="2:18" ht="12.75"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</row>
    <row r="685" spans="2:18" ht="12.75"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</row>
    <row r="686" spans="2:18" ht="12.75"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</row>
    <row r="687" spans="2:18" ht="12.75"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</row>
    <row r="688" spans="2:18" ht="12.75"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</row>
    <row r="689" spans="2:18" ht="12.75"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</row>
    <row r="690" spans="2:18" ht="12.75"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</row>
    <row r="691" spans="2:18" ht="12.75"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</row>
    <row r="692" spans="2:18" ht="12.75"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</row>
    <row r="693" spans="2:18" ht="12.75"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</row>
    <row r="694" spans="2:18" ht="12.75"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</row>
    <row r="695" spans="2:18" ht="12.75"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</row>
    <row r="696" spans="2:18" ht="12.75"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</row>
    <row r="697" spans="2:18" ht="12.75"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</row>
    <row r="698" spans="2:18" ht="12.75"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</row>
    <row r="699" spans="2:18" ht="12.75"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</row>
    <row r="700" spans="2:18" ht="12.75"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</row>
    <row r="701" spans="2:18" ht="12.75"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</row>
    <row r="702" spans="2:18" ht="12.75"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</row>
    <row r="703" spans="2:18" ht="12.75"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</row>
    <row r="704" spans="2:18" ht="12.75"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</row>
    <row r="705" spans="2:18" ht="12.75"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</row>
    <row r="706" spans="2:18" ht="12.75"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</row>
    <row r="707" spans="2:18" ht="12.75"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</row>
    <row r="708" spans="2:18" ht="12.75"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</row>
    <row r="709" spans="2:18" ht="12.75"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</row>
    <row r="710" spans="2:18" ht="12.75"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</row>
    <row r="711" spans="2:18" ht="12.75"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</row>
    <row r="712" spans="2:18" ht="12.75"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</row>
    <row r="713" spans="2:18" ht="12.75"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</row>
    <row r="714" spans="2:18" ht="12.75"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</row>
    <row r="715" spans="2:18" ht="12.75"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</row>
    <row r="716" spans="2:18" ht="12.75"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</row>
    <row r="717" spans="2:18" ht="12.75"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</row>
    <row r="718" spans="2:18" ht="12.75"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</row>
    <row r="719" spans="2:18" ht="12.75"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</row>
    <row r="720" spans="2:18" ht="12.75"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</row>
    <row r="721" spans="2:18" ht="12.75"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</row>
    <row r="722" spans="2:18" ht="12.75"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</row>
    <row r="723" spans="2:18" ht="12.75"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</row>
    <row r="724" spans="2:18" ht="12.75"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</row>
    <row r="725" spans="2:18" ht="12.75"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</row>
    <row r="726" spans="2:18" ht="12.75"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</row>
    <row r="727" spans="2:18" ht="12.75"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</row>
    <row r="728" spans="2:18" ht="12.75"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</row>
    <row r="729" spans="2:18" ht="12.75"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</row>
    <row r="730" spans="2:18" ht="12.75"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</row>
    <row r="731" spans="2:18" ht="12.75"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</row>
    <row r="732" spans="2:18" ht="12.75"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</row>
    <row r="733" spans="2:18" ht="12.75"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</row>
    <row r="734" spans="2:18" ht="12.75"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</row>
    <row r="735" spans="2:18" ht="12.75"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</row>
    <row r="736" spans="2:18" ht="12.75"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</row>
    <row r="737" spans="2:18" ht="12.75"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</row>
    <row r="738" spans="2:18" ht="12.75"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</row>
    <row r="739" spans="2:18" ht="12.75"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</row>
    <row r="740" spans="2:18" ht="12.75"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</row>
    <row r="741" spans="2:18" ht="12.75"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</row>
    <row r="742" spans="2:18" ht="12.75"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</row>
    <row r="743" spans="2:18" ht="12.75"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</row>
    <row r="744" spans="2:18" ht="12.75"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</row>
    <row r="745" spans="2:18" ht="12.75"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</row>
    <row r="746" spans="2:18" ht="12.75"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</row>
    <row r="747" spans="2:18" ht="12.75"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</row>
    <row r="748" spans="2:18" ht="12.75"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</row>
    <row r="749" spans="2:18" ht="12.75"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</row>
    <row r="750" spans="2:18" ht="12.75"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</row>
    <row r="751" spans="2:18" ht="12.75"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</row>
    <row r="752" spans="2:18" ht="12.75"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</row>
    <row r="753" spans="2:18" ht="12.75"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</row>
    <row r="754" spans="2:18" ht="12.75"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</row>
    <row r="755" spans="2:18" ht="12.75"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</row>
    <row r="756" spans="2:18" ht="12.75"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</row>
    <row r="757" spans="2:18" ht="12.75"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</row>
    <row r="758" spans="2:18" ht="12.75"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</row>
    <row r="759" spans="2:18" ht="12.75"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</row>
    <row r="760" spans="2:18" ht="12.75"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</row>
    <row r="761" spans="2:18" ht="12.75"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</row>
    <row r="762" spans="2:18" ht="12.75"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</row>
    <row r="763" spans="2:18" ht="12.75"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</row>
    <row r="764" spans="2:18" ht="12.75"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</row>
    <row r="765" spans="2:18" ht="12.75"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</row>
    <row r="766" spans="2:18" ht="12.75"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</row>
    <row r="767" spans="2:18" ht="12.75"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</row>
    <row r="768" spans="2:18" ht="12.75"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</row>
    <row r="769" spans="2:18" ht="12.75"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</row>
    <row r="770" spans="2:18" ht="12.75"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</row>
    <row r="771" spans="2:18" ht="12.75"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</row>
    <row r="772" spans="2:18" ht="12.75"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</row>
    <row r="773" spans="2:18" ht="12.75"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</row>
    <row r="774" spans="2:18" ht="12.75"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</row>
    <row r="775" spans="2:18" ht="12.75"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</row>
    <row r="776" spans="2:18" ht="12.75"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</row>
    <row r="777" spans="2:18" ht="12.75"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</row>
    <row r="778" spans="2:18" ht="12.75"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</row>
    <row r="779" spans="2:18" ht="12.75"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</row>
    <row r="780" spans="2:18" ht="12.75"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</row>
    <row r="781" spans="2:18" ht="12.75"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</row>
    <row r="782" spans="2:18" ht="12.75"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</row>
    <row r="783" spans="2:18" ht="12.75"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</row>
    <row r="784" spans="2:18" ht="12.75"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</row>
    <row r="785" spans="2:18" ht="12.75"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</row>
    <row r="786" spans="2:18" ht="12.75"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</row>
    <row r="787" spans="2:18" ht="12.75"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</row>
    <row r="788" spans="2:18" ht="12.75"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</row>
    <row r="789" spans="2:18" ht="12.75"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</row>
    <row r="790" spans="2:18" ht="12.75"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</row>
    <row r="791" spans="2:18" ht="12.75"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</row>
    <row r="792" spans="2:18" ht="12.75"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</row>
    <row r="793" spans="2:18" ht="12.75"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</row>
    <row r="794" spans="2:18" ht="12.75"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</row>
    <row r="795" spans="2:18" ht="12.75"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</row>
    <row r="796" spans="2:18" ht="12.75"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</row>
    <row r="797" spans="2:18" ht="12.75"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</row>
    <row r="798" spans="2:18" ht="12.75"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</row>
    <row r="799" spans="2:18" ht="12.75"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</row>
    <row r="800" spans="2:18" ht="12.75"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</row>
    <row r="801" spans="2:18" ht="12.75"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</row>
    <row r="802" spans="2:18" ht="12.75"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</row>
    <row r="803" spans="2:18" ht="12.75"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</row>
    <row r="804" spans="2:18" ht="12.75"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</row>
    <row r="805" spans="2:18" ht="12.75"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</row>
    <row r="806" spans="2:18" ht="12.75"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</row>
    <row r="807" spans="2:18" ht="12.75"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</row>
    <row r="808" spans="2:18" ht="12.75"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</row>
    <row r="809" spans="2:18" ht="12.75"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</row>
    <row r="810" spans="2:18" ht="12.75"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</row>
    <row r="811" spans="2:18" ht="12.75"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</row>
    <row r="812" spans="2:18" ht="12.75"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</row>
    <row r="813" spans="2:18" ht="12.75"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</row>
    <row r="814" spans="2:18" ht="12.75"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</row>
    <row r="815" spans="2:18" ht="12.75"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</row>
    <row r="816" spans="2:18" ht="12.75"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</row>
    <row r="817" spans="2:18" ht="12.75"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</row>
    <row r="818" spans="2:18" ht="12.75"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</row>
    <row r="819" spans="2:18" ht="12.75"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</row>
    <row r="820" spans="2:18" ht="12.75"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</row>
    <row r="821" spans="2:18" ht="12.75"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</row>
    <row r="822" spans="2:18" ht="12.75"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</row>
    <row r="823" spans="2:18" ht="12.75"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</row>
    <row r="824" spans="2:18" ht="12.75"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</row>
    <row r="825" spans="2:18" ht="12.75"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</row>
    <row r="826" spans="2:18" ht="12.75"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</row>
    <row r="827" spans="2:18" ht="12.75"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</row>
    <row r="828" spans="2:18" ht="12.75"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</row>
    <row r="829" spans="2:18" ht="12.75"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</row>
    <row r="830" spans="2:18" ht="12.75"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</row>
    <row r="831" spans="2:18" ht="12.75"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</row>
    <row r="832" spans="2:18" ht="12.75"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</row>
    <row r="833" spans="2:18" ht="12.75"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</row>
    <row r="834" spans="2:18" ht="12.75"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</row>
    <row r="835" spans="2:18" ht="12.75"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</row>
    <row r="836" spans="2:18" ht="12.75"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</row>
    <row r="837" spans="2:18" ht="12.75"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</row>
    <row r="838" spans="2:18" ht="12.75"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</row>
    <row r="839" spans="2:18" ht="12.75"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</row>
    <row r="840" spans="2:18" ht="12.75"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</row>
    <row r="841" spans="2:18" ht="12.75"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</row>
    <row r="842" spans="2:18" ht="12.75"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</row>
    <row r="843" spans="2:18" ht="12.75"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</row>
    <row r="844" spans="2:18" ht="12.75"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</row>
    <row r="845" spans="2:18" ht="12.75"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</row>
    <row r="846" spans="2:18" ht="12.75"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</row>
    <row r="847" spans="2:18" ht="12.75"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</row>
    <row r="848" spans="2:18" ht="12.75"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</row>
    <row r="849" spans="2:18" ht="12.75"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</row>
    <row r="850" spans="2:18" ht="12.75"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</row>
    <row r="851" spans="2:18" ht="12.75"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</row>
    <row r="852" spans="2:18" ht="12.75"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</row>
    <row r="853" spans="2:18" ht="12.75"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</row>
    <row r="854" spans="2:18" ht="12.75"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</row>
    <row r="855" spans="2:18" ht="12.75"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</row>
    <row r="856" spans="2:18" ht="12.75"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</row>
    <row r="857" spans="2:18" ht="12.75"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</row>
    <row r="858" spans="2:18" ht="12.75"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</row>
    <row r="859" spans="2:18" ht="12.75"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</row>
    <row r="860" spans="2:18" ht="12.75"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</row>
    <row r="861" spans="2:18" ht="12.75"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</row>
    <row r="862" spans="2:18" ht="12.75"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</row>
    <row r="863" spans="2:18" ht="12.75"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</row>
    <row r="864" spans="2:18" ht="12.75"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</row>
    <row r="865" spans="2:18" ht="12.75"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</row>
    <row r="866" spans="2:18" ht="12.75"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</row>
    <row r="867" spans="2:18" ht="12.75"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</row>
    <row r="868" spans="2:18" ht="12.75"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</row>
    <row r="869" spans="2:18" ht="12.75"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</row>
    <row r="870" spans="2:18" ht="12.75"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</row>
    <row r="871" spans="2:18" ht="12.75"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</row>
    <row r="872" spans="2:18" ht="12.75"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</row>
    <row r="873" spans="2:18" ht="12.75"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</row>
    <row r="874" spans="2:18" ht="12.75"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</row>
    <row r="875" spans="2:18" ht="12.75"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</row>
    <row r="876" spans="2:18" ht="12.75"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</row>
    <row r="877" spans="2:18" ht="12.75"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</row>
    <row r="878" spans="2:18" ht="12.75"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</row>
    <row r="879" spans="2:18" ht="12.75"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</row>
    <row r="880" spans="2:18" ht="12.75"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</row>
    <row r="881" spans="2:18" ht="12.75"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</row>
    <row r="882" spans="2:18" ht="12.75"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</row>
    <row r="883" spans="2:18" ht="12.75"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</row>
    <row r="884" spans="2:18" ht="12.75"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</row>
    <row r="885" spans="2:18" ht="12.75"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</row>
    <row r="886" spans="2:18" ht="12.75"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</row>
    <row r="887" spans="2:18" ht="12.75"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</row>
    <row r="888" spans="2:18" ht="12.75"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</row>
    <row r="889" spans="2:18" ht="12.75"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</row>
    <row r="890" spans="2:18" ht="12.75"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</row>
    <row r="891" spans="2:18" ht="12.75"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</row>
    <row r="892" spans="2:18" ht="12.75"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</row>
    <row r="893" spans="2:18" ht="12.75"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</row>
    <row r="894" spans="2:18" ht="12.75"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</row>
    <row r="895" spans="2:18" ht="12.75"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</row>
    <row r="896" spans="2:18" ht="12.75"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</row>
    <row r="897" spans="2:18" ht="12.75"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</row>
    <row r="898" spans="2:18" ht="12.75"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</row>
    <row r="899" spans="2:18" ht="12.75"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</row>
    <row r="900" spans="2:18" ht="12.75"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</row>
    <row r="901" spans="2:18" ht="12.75"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</row>
    <row r="902" spans="2:18" ht="12.75"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</row>
    <row r="903" spans="2:18" ht="12.75"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</row>
    <row r="904" spans="2:18" ht="12.75"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</row>
    <row r="905" spans="2:18" ht="12.75"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</row>
    <row r="906" spans="2:18" ht="12.75"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</row>
    <row r="907" spans="2:18" ht="12.75"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</row>
    <row r="908" spans="2:18" ht="12.75"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</row>
    <row r="909" spans="2:18" ht="12.75"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</row>
    <row r="910" spans="2:18" ht="12.75"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</row>
    <row r="911" spans="2:18" ht="12.75"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</row>
    <row r="912" spans="2:18" ht="12.75"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</row>
    <row r="913" spans="2:18" ht="12.75"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</row>
    <row r="914" spans="2:18" ht="12.75"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</row>
    <row r="915" spans="2:18" ht="12.75"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</row>
    <row r="916" spans="2:18" ht="12.75"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</row>
    <row r="917" spans="2:18" ht="12.75"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</row>
    <row r="918" spans="2:18" ht="12.75"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</row>
    <row r="919" spans="2:18" ht="12.75"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</row>
    <row r="920" spans="2:18" ht="12.75"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</row>
    <row r="921" spans="2:18" ht="12.75"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</row>
    <row r="922" spans="2:18" ht="12.75"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</row>
    <row r="923" spans="2:18" ht="12.75"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</row>
    <row r="924" spans="2:18" ht="12.75"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</row>
    <row r="925" spans="2:18" ht="12.75"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</row>
    <row r="926" spans="2:18" ht="12.75"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</row>
    <row r="927" spans="2:18" ht="12.75"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</row>
    <row r="928" spans="2:18" ht="12.75"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</row>
    <row r="929" spans="2:18" ht="12.75"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</row>
    <row r="930" spans="2:18" ht="12.75"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</row>
    <row r="931" spans="2:18" ht="12.75"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</row>
    <row r="932" spans="2:18" ht="12.75"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</row>
    <row r="933" spans="2:18" ht="12.75"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</row>
    <row r="934" spans="2:18" ht="12.75"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</row>
    <row r="935" spans="2:18" ht="12.75"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</row>
    <row r="936" spans="2:18" ht="12.75"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</row>
    <row r="937" spans="2:18" ht="12.75"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</row>
    <row r="938" spans="2:18" ht="12.75"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</row>
    <row r="939" spans="2:18" ht="12.75"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</row>
    <row r="940" spans="2:18" ht="12.75"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</row>
    <row r="941" spans="2:18" ht="12.75"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</row>
    <row r="942" spans="2:18" ht="12.75"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</row>
    <row r="943" spans="2:18" ht="12.75"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</row>
    <row r="944" spans="2:18" ht="12.75"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</row>
    <row r="945" spans="2:18" ht="12.75"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</row>
    <row r="946" spans="2:18" ht="12.75"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</row>
    <row r="947" spans="2:18" ht="12.75"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</row>
    <row r="948" spans="2:18" ht="12.75"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</row>
    <row r="949" spans="2:18" ht="12.75"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</row>
    <row r="950" spans="2:18" ht="12.75"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</row>
    <row r="951" spans="2:18" ht="12.75"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</row>
    <row r="952" spans="2:18" ht="12.75"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</row>
    <row r="953" spans="2:18" ht="12.75"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</row>
    <row r="954" spans="2:18" ht="12.75"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</row>
    <row r="955" spans="2:18" ht="12.75"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</row>
    <row r="956" spans="2:18" ht="12.75"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</row>
    <row r="957" spans="2:18" ht="12.75"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</row>
    <row r="958" spans="2:18" ht="12.75"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</row>
    <row r="959" spans="2:18" ht="12.75"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</row>
    <row r="960" spans="2:18" ht="12.75"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</row>
    <row r="961" spans="2:18" ht="12.75"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</row>
    <row r="962" spans="2:18" ht="12.75"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</row>
  </sheetData>
  <sheetProtection password="CA60" sheet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results">
    <tabColor indexed="48"/>
  </sheetPr>
  <dimension ref="A1:C7"/>
  <sheetViews>
    <sheetView workbookViewId="0" topLeftCell="A1">
      <selection activeCell="A9" sqref="A9"/>
    </sheetView>
  </sheetViews>
  <sheetFormatPr defaultColWidth="9.140625" defaultRowHeight="12.75"/>
  <cols>
    <col min="1" max="1" width="42.140625" style="18" bestFit="1" customWidth="1"/>
    <col min="2" max="16384" width="9.140625" style="18" customWidth="1"/>
  </cols>
  <sheetData>
    <row r="1" spans="1:3" ht="12.75">
      <c r="A1" s="13" t="s">
        <v>35</v>
      </c>
      <c r="C1" s="15">
        <f>COUNT(Database!A:A)-1</f>
        <v>0</v>
      </c>
    </row>
    <row r="2" spans="1:3" ht="12.75">
      <c r="A2" s="13"/>
      <c r="C2" s="15"/>
    </row>
    <row r="3" spans="1:3" ht="12.75">
      <c r="A3" s="13" t="s">
        <v>33</v>
      </c>
      <c r="C3" s="22">
        <f>IF(C1=0,0,PerNat)</f>
        <v>0</v>
      </c>
    </row>
    <row r="4" spans="1:3" ht="12.75">
      <c r="A4" s="13" t="s">
        <v>105</v>
      </c>
      <c r="C4" s="22">
        <f>IF(C1=0,0,PerMed)</f>
        <v>0</v>
      </c>
    </row>
    <row r="5" spans="1:3" ht="12.75">
      <c r="A5" s="13"/>
      <c r="C5" s="22"/>
    </row>
    <row r="6" spans="1:3" ht="12.75">
      <c r="A6" s="13" t="s">
        <v>106</v>
      </c>
      <c r="C6" s="15">
        <f>NumNat</f>
        <v>0</v>
      </c>
    </row>
    <row r="7" spans="1:3" ht="12.75">
      <c r="A7" s="13" t="s">
        <v>107</v>
      </c>
      <c r="C7" s="15">
        <f>NumNat</f>
        <v>0</v>
      </c>
    </row>
  </sheetData>
  <sheetProtection password="CA60" sheet="1" objects="1" scenarios="1" selectLockedCells="1"/>
  <protectedRanges>
    <protectedRange sqref="C1:C5" name="Range1"/>
  </protectedRanges>
  <printOptions horizontalCentered="1"/>
  <pageMargins left="0.75" right="0.75" top="1" bottom="1" header="0.5" footer="0.5"/>
  <pageSetup horizontalDpi="600" verticalDpi="600" orientation="portrait" r:id="rId1"/>
  <headerFooter alignWithMargins="0">
    <oddHeader>&amp;CAzerbaijan Quick Poverty Score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ashaw</dc:creator>
  <cp:keywords/>
  <dc:description/>
  <cp:lastModifiedBy>kforeit</cp:lastModifiedBy>
  <cp:lastPrinted>2008-08-12T15:18:58Z</cp:lastPrinted>
  <dcterms:created xsi:type="dcterms:W3CDTF">2008-07-17T18:04:11Z</dcterms:created>
  <dcterms:modified xsi:type="dcterms:W3CDTF">2009-03-24T18:20:34Z</dcterms:modified>
  <cp:category/>
  <cp:version/>
  <cp:contentType/>
  <cp:contentStatus/>
</cp:coreProperties>
</file>